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Policy &amp; Research Team\Survey Data Sets\Annual Funding Survey\AFS Financial Years\AFS 202122\2122 AFS OS Documents\"/>
    </mc:Choice>
  </mc:AlternateContent>
  <bookViews>
    <workbookView xWindow="0" yWindow="0" windowWidth="28800" windowHeight="10800"/>
  </bookViews>
  <sheets>
    <sheet name="Contents" sheetId="22" r:id="rId1"/>
    <sheet name="Notes" sheetId="20" r:id="rId2"/>
    <sheet name="1. Workforce_all" sheetId="1" r:id="rId3"/>
    <sheet name="2. Finance_all" sheetId="7" r:id="rId4"/>
    <sheet name="3. Activity_all" sheetId="10" r:id="rId5"/>
    <sheet name="4. Ticket sales" sheetId="12" r:id="rId6"/>
    <sheet name="5. Resource organisations" sheetId="16" r:id="rId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71" i="1" l="1"/>
  <c r="L238" i="1"/>
  <c r="J237" i="1"/>
  <c r="I233" i="1"/>
  <c r="J233" i="1"/>
  <c r="K233" i="1"/>
  <c r="I234" i="1"/>
  <c r="J234" i="1"/>
  <c r="K234" i="1"/>
  <c r="I235" i="1"/>
  <c r="J235" i="1"/>
  <c r="K235" i="1"/>
  <c r="I236" i="1"/>
  <c r="J236" i="1"/>
  <c r="K236" i="1"/>
  <c r="I237" i="1"/>
  <c r="K237" i="1"/>
  <c r="I232" i="1"/>
  <c r="J232" i="1"/>
  <c r="K232" i="1"/>
  <c r="H233" i="1"/>
  <c r="H234" i="1"/>
  <c r="H235" i="1"/>
  <c r="H236" i="1"/>
  <c r="M236" i="1" s="1"/>
  <c r="H237" i="1"/>
  <c r="H232" i="1"/>
  <c r="H238" i="1" s="1"/>
  <c r="E237" i="1"/>
  <c r="B233" i="1"/>
  <c r="C233" i="1"/>
  <c r="D233" i="1"/>
  <c r="E233" i="1"/>
  <c r="B234" i="1"/>
  <c r="C234" i="1"/>
  <c r="D234" i="1"/>
  <c r="E234" i="1"/>
  <c r="G234" i="1" s="1"/>
  <c r="B235" i="1"/>
  <c r="G235" i="1" s="1"/>
  <c r="C235" i="1"/>
  <c r="D235" i="1"/>
  <c r="E235" i="1"/>
  <c r="B236" i="1"/>
  <c r="C236" i="1"/>
  <c r="D236" i="1"/>
  <c r="E236" i="1"/>
  <c r="B237" i="1"/>
  <c r="C237" i="1"/>
  <c r="D237" i="1"/>
  <c r="E232" i="1"/>
  <c r="C232" i="1"/>
  <c r="D232" i="1"/>
  <c r="B232" i="1"/>
  <c r="G232" i="1" s="1"/>
  <c r="L154" i="1"/>
  <c r="H47" i="1"/>
  <c r="I47" i="1"/>
  <c r="J47" i="1"/>
  <c r="K47" i="1"/>
  <c r="H48" i="1"/>
  <c r="I48" i="1"/>
  <c r="J48" i="1"/>
  <c r="K48" i="1"/>
  <c r="H49" i="1"/>
  <c r="I49" i="1"/>
  <c r="J49" i="1"/>
  <c r="K49" i="1"/>
  <c r="H50" i="1"/>
  <c r="I50" i="1"/>
  <c r="J50" i="1"/>
  <c r="K50" i="1"/>
  <c r="I46" i="1"/>
  <c r="J46" i="1"/>
  <c r="K46" i="1"/>
  <c r="H46" i="1"/>
  <c r="B46" i="1"/>
  <c r="C46" i="1"/>
  <c r="D46" i="1"/>
  <c r="E46" i="1"/>
  <c r="C47" i="1"/>
  <c r="D47" i="1"/>
  <c r="E47" i="1"/>
  <c r="C48" i="1"/>
  <c r="D48" i="1"/>
  <c r="E48" i="1"/>
  <c r="C49" i="1"/>
  <c r="D49" i="1"/>
  <c r="E49" i="1"/>
  <c r="C50" i="1"/>
  <c r="D50" i="1"/>
  <c r="E50" i="1"/>
  <c r="B47" i="1"/>
  <c r="B48" i="1"/>
  <c r="B49" i="1"/>
  <c r="B50" i="1"/>
  <c r="E238" i="1" l="1"/>
  <c r="G233" i="1"/>
  <c r="J238" i="1"/>
  <c r="I238" i="1"/>
  <c r="D238" i="1"/>
  <c r="C238" i="1"/>
  <c r="K238" i="1"/>
  <c r="M238" i="1"/>
  <c r="M237" i="1"/>
  <c r="G236" i="1"/>
  <c r="B238" i="1"/>
  <c r="M235" i="1"/>
  <c r="M233" i="1"/>
  <c r="M234" i="1"/>
  <c r="M232" i="1"/>
  <c r="G237" i="1"/>
  <c r="G238" i="1" l="1"/>
  <c r="C69" i="7"/>
  <c r="D69" i="7"/>
  <c r="E69" i="7"/>
  <c r="B18" i="10" l="1"/>
  <c r="D228" i="1" l="1"/>
  <c r="J115" i="1" l="1"/>
  <c r="I114" i="1"/>
  <c r="J114" i="1"/>
  <c r="K114" i="1"/>
  <c r="I115" i="1"/>
  <c r="K115" i="1"/>
  <c r="I116" i="1"/>
  <c r="J116" i="1"/>
  <c r="K116" i="1"/>
  <c r="I117" i="1"/>
  <c r="J117" i="1"/>
  <c r="K117" i="1"/>
  <c r="H115" i="1"/>
  <c r="H116" i="1"/>
  <c r="H117" i="1"/>
  <c r="H114" i="1"/>
  <c r="C114" i="1"/>
  <c r="D114" i="1"/>
  <c r="E114" i="1"/>
  <c r="C115" i="1"/>
  <c r="D115" i="1"/>
  <c r="E115" i="1"/>
  <c r="C116" i="1"/>
  <c r="C118" i="1" s="1"/>
  <c r="D116" i="1"/>
  <c r="E116" i="1"/>
  <c r="C117" i="1"/>
  <c r="D117" i="1"/>
  <c r="E117" i="1"/>
  <c r="B115" i="1"/>
  <c r="B116" i="1"/>
  <c r="B117" i="1"/>
  <c r="B114" i="1"/>
  <c r="F118" i="1"/>
  <c r="F110" i="1"/>
  <c r="F106" i="1"/>
  <c r="F107" i="1"/>
  <c r="F108" i="1"/>
  <c r="F109" i="1"/>
  <c r="E118" i="1" l="1"/>
  <c r="D118" i="1"/>
  <c r="G115" i="1"/>
  <c r="G114" i="1"/>
  <c r="G117" i="1"/>
  <c r="G116" i="1"/>
  <c r="B118" i="1"/>
  <c r="G118" i="1" l="1"/>
  <c r="F242" i="1"/>
  <c r="F243" i="1"/>
  <c r="F244" i="1"/>
  <c r="F245" i="1"/>
  <c r="F246" i="1"/>
  <c r="F247" i="1"/>
  <c r="F248" i="1"/>
  <c r="F249" i="1"/>
  <c r="F250" i="1"/>
  <c r="F251" i="1"/>
  <c r="L222" i="1"/>
  <c r="L223" i="1"/>
  <c r="L224" i="1"/>
  <c r="L225" i="1"/>
  <c r="L226" i="1"/>
  <c r="L227" i="1"/>
  <c r="L228" i="1"/>
  <c r="F222" i="1"/>
  <c r="F223" i="1"/>
  <c r="F224" i="1"/>
  <c r="F225" i="1"/>
  <c r="F226" i="1"/>
  <c r="F227" i="1"/>
  <c r="F228" i="1"/>
  <c r="L212" i="1"/>
  <c r="L213" i="1"/>
  <c r="L214" i="1"/>
  <c r="L215" i="1"/>
  <c r="L216" i="1"/>
  <c r="L217" i="1"/>
  <c r="L218" i="1"/>
  <c r="F212" i="1"/>
  <c r="F213" i="1"/>
  <c r="F214" i="1"/>
  <c r="F215" i="1"/>
  <c r="F216" i="1"/>
  <c r="F217" i="1"/>
  <c r="F218" i="1"/>
  <c r="M200" i="1"/>
  <c r="M201" i="1"/>
  <c r="M202" i="1"/>
  <c r="M203" i="1"/>
  <c r="M204" i="1"/>
  <c r="M205" i="1"/>
  <c r="M206" i="1"/>
  <c r="M207" i="1"/>
  <c r="M208" i="1"/>
  <c r="G200" i="1"/>
  <c r="G201" i="1"/>
  <c r="G202" i="1"/>
  <c r="G203" i="1"/>
  <c r="G204" i="1"/>
  <c r="G205" i="1"/>
  <c r="G206" i="1"/>
  <c r="G207" i="1"/>
  <c r="G208" i="1"/>
  <c r="L188" i="1"/>
  <c r="L189" i="1"/>
  <c r="L190" i="1"/>
  <c r="L191" i="1"/>
  <c r="L192" i="1"/>
  <c r="L193" i="1"/>
  <c r="L194" i="1"/>
  <c r="L195" i="1"/>
  <c r="L196" i="1"/>
  <c r="F188" i="1"/>
  <c r="F189" i="1"/>
  <c r="F190" i="1"/>
  <c r="F191" i="1"/>
  <c r="F192" i="1"/>
  <c r="F193" i="1"/>
  <c r="F194" i="1"/>
  <c r="F195" i="1"/>
  <c r="F196" i="1"/>
  <c r="L176" i="1"/>
  <c r="L177" i="1"/>
  <c r="L178" i="1"/>
  <c r="L179" i="1"/>
  <c r="L180" i="1"/>
  <c r="L181" i="1"/>
  <c r="L182" i="1"/>
  <c r="L183" i="1"/>
  <c r="L184" i="1"/>
  <c r="F176" i="1"/>
  <c r="F177" i="1"/>
  <c r="F178" i="1"/>
  <c r="F179" i="1"/>
  <c r="F180" i="1"/>
  <c r="F181" i="1"/>
  <c r="F182" i="1"/>
  <c r="F183" i="1"/>
  <c r="F184" i="1"/>
  <c r="M158" i="1"/>
  <c r="M159" i="1"/>
  <c r="M160" i="1"/>
  <c r="M161" i="1"/>
  <c r="M162" i="1"/>
  <c r="M163" i="1"/>
  <c r="M164" i="1"/>
  <c r="M165" i="1"/>
  <c r="M166" i="1"/>
  <c r="M167" i="1"/>
  <c r="M168" i="1"/>
  <c r="M169" i="1"/>
  <c r="M170" i="1"/>
  <c r="M171" i="1"/>
  <c r="M172" i="1"/>
  <c r="G158" i="1"/>
  <c r="G159" i="1"/>
  <c r="G160" i="1"/>
  <c r="G161" i="1"/>
  <c r="G162" i="1"/>
  <c r="G163" i="1"/>
  <c r="G164" i="1"/>
  <c r="G165" i="1"/>
  <c r="G166" i="1"/>
  <c r="G167" i="1"/>
  <c r="G168" i="1"/>
  <c r="G169" i="1"/>
  <c r="G170" i="1"/>
  <c r="G171" i="1"/>
  <c r="G172" i="1"/>
  <c r="L140" i="1"/>
  <c r="L141" i="1"/>
  <c r="L142" i="1"/>
  <c r="L143" i="1"/>
  <c r="L144" i="1"/>
  <c r="L145" i="1"/>
  <c r="L146" i="1"/>
  <c r="L147" i="1"/>
  <c r="L148" i="1"/>
  <c r="L149" i="1"/>
  <c r="L150" i="1"/>
  <c r="L151" i="1"/>
  <c r="L152" i="1"/>
  <c r="F140" i="1"/>
  <c r="F141" i="1"/>
  <c r="F142" i="1"/>
  <c r="F143" i="1"/>
  <c r="F144" i="1"/>
  <c r="F145" i="1"/>
  <c r="F146" i="1"/>
  <c r="F147" i="1"/>
  <c r="F148" i="1"/>
  <c r="F149" i="1"/>
  <c r="F150" i="1"/>
  <c r="F151" i="1"/>
  <c r="F152" i="1"/>
  <c r="F153" i="1"/>
  <c r="F154" i="1"/>
  <c r="L122" i="1"/>
  <c r="L123" i="1"/>
  <c r="L124" i="1"/>
  <c r="L125" i="1"/>
  <c r="L126" i="1"/>
  <c r="L127" i="1"/>
  <c r="L128" i="1"/>
  <c r="L129" i="1"/>
  <c r="L130" i="1"/>
  <c r="L131" i="1"/>
  <c r="L132" i="1"/>
  <c r="L133" i="1"/>
  <c r="L134" i="1"/>
  <c r="L135" i="1"/>
  <c r="L136" i="1"/>
  <c r="F122" i="1"/>
  <c r="F123" i="1"/>
  <c r="F124" i="1"/>
  <c r="F125" i="1"/>
  <c r="F126" i="1"/>
  <c r="F127" i="1"/>
  <c r="F128" i="1"/>
  <c r="F129" i="1"/>
  <c r="F130" i="1"/>
  <c r="F131" i="1"/>
  <c r="F132" i="1"/>
  <c r="F133" i="1"/>
  <c r="F134" i="1"/>
  <c r="F135" i="1"/>
  <c r="F136" i="1"/>
  <c r="M114" i="1"/>
  <c r="M115" i="1"/>
  <c r="M116" i="1"/>
  <c r="M117" i="1"/>
  <c r="M118" i="1"/>
  <c r="L106" i="1"/>
  <c r="L107" i="1"/>
  <c r="L108" i="1"/>
  <c r="L109" i="1"/>
  <c r="L110" i="1"/>
  <c r="L98" i="1"/>
  <c r="L99" i="1"/>
  <c r="L100" i="1"/>
  <c r="L101" i="1"/>
  <c r="L102" i="1"/>
  <c r="F98" i="1"/>
  <c r="F99" i="1"/>
  <c r="F100" i="1"/>
  <c r="F101" i="1"/>
  <c r="F102" i="1"/>
  <c r="M86" i="1"/>
  <c r="M87" i="1"/>
  <c r="M88" i="1"/>
  <c r="M89" i="1"/>
  <c r="M90" i="1"/>
  <c r="M91" i="1"/>
  <c r="M92" i="1"/>
  <c r="M93" i="1"/>
  <c r="M94" i="1"/>
  <c r="M95" i="1"/>
  <c r="G86" i="1"/>
  <c r="G87" i="1"/>
  <c r="G88" i="1"/>
  <c r="G89" i="1"/>
  <c r="G90" i="1"/>
  <c r="G91" i="1"/>
  <c r="G92" i="1"/>
  <c r="G93" i="1"/>
  <c r="G94" i="1"/>
  <c r="G95" i="1"/>
  <c r="L74" i="1"/>
  <c r="L75" i="1"/>
  <c r="L76" i="1"/>
  <c r="L77" i="1"/>
  <c r="L78" i="1"/>
  <c r="L79" i="1"/>
  <c r="L80" i="1"/>
  <c r="L81" i="1"/>
  <c r="L82" i="1"/>
  <c r="L83" i="1"/>
  <c r="F74" i="1"/>
  <c r="F75" i="1"/>
  <c r="F76" i="1"/>
  <c r="F77" i="1"/>
  <c r="F78" i="1"/>
  <c r="F79" i="1"/>
  <c r="F80" i="1"/>
  <c r="F81" i="1"/>
  <c r="F82" i="1"/>
  <c r="F83" i="1"/>
  <c r="L62" i="1"/>
  <c r="L63" i="1"/>
  <c r="L64" i="1"/>
  <c r="L65" i="1"/>
  <c r="L66" i="1"/>
  <c r="L67" i="1"/>
  <c r="L68" i="1"/>
  <c r="L69" i="1"/>
  <c r="L70" i="1"/>
  <c r="L71" i="1"/>
  <c r="F62" i="1"/>
  <c r="F63" i="1"/>
  <c r="F64" i="1"/>
  <c r="F65" i="1"/>
  <c r="F66" i="1"/>
  <c r="F67" i="1"/>
  <c r="F68" i="1"/>
  <c r="F69" i="1"/>
  <c r="F70" i="1"/>
  <c r="F71" i="1"/>
  <c r="L46" i="1"/>
  <c r="L47" i="1"/>
  <c r="L48" i="1"/>
  <c r="L49" i="1"/>
  <c r="L50" i="1"/>
  <c r="F46" i="1"/>
  <c r="F47" i="1"/>
  <c r="F48" i="1"/>
  <c r="F49" i="1"/>
  <c r="F50" i="1"/>
  <c r="L38" i="1"/>
  <c r="L39" i="1"/>
  <c r="L40" i="1"/>
  <c r="L41" i="1"/>
  <c r="L42" i="1"/>
  <c r="F38" i="1"/>
  <c r="F39" i="1"/>
  <c r="F40" i="1"/>
  <c r="F41" i="1"/>
  <c r="F42" i="1"/>
  <c r="L30" i="1"/>
  <c r="L31" i="1"/>
  <c r="L32" i="1"/>
  <c r="L33" i="1"/>
  <c r="L34" i="1"/>
  <c r="F30" i="1"/>
  <c r="F31" i="1"/>
  <c r="F32" i="1"/>
  <c r="F33" i="1"/>
  <c r="F34" i="1"/>
  <c r="L6" i="1"/>
  <c r="L7" i="1"/>
  <c r="L8" i="1"/>
  <c r="L9" i="1"/>
  <c r="L10" i="1"/>
  <c r="L14" i="1"/>
  <c r="L15" i="1"/>
  <c r="L16" i="1"/>
  <c r="L17" i="1"/>
  <c r="L18" i="1"/>
  <c r="F14" i="1"/>
  <c r="F15" i="1"/>
  <c r="F16" i="1"/>
  <c r="F17" i="1"/>
  <c r="F18" i="1"/>
  <c r="F7" i="1"/>
  <c r="F8" i="1"/>
  <c r="F9" i="1"/>
  <c r="F10" i="1"/>
  <c r="F6" i="1"/>
  <c r="B57" i="10" l="1"/>
  <c r="B58" i="10"/>
  <c r="B49" i="10"/>
  <c r="E74" i="10"/>
  <c r="E73" i="10"/>
  <c r="B74" i="10"/>
  <c r="B73" i="10"/>
  <c r="E66" i="10"/>
  <c r="E65" i="10"/>
  <c r="B66" i="10"/>
  <c r="B65" i="10"/>
  <c r="E58" i="10"/>
  <c r="E57" i="10"/>
  <c r="E50" i="10"/>
  <c r="E49" i="10"/>
  <c r="B50" i="10"/>
  <c r="B42" i="10"/>
  <c r="E42" i="10"/>
  <c r="E41" i="10"/>
  <c r="B41" i="10"/>
  <c r="E34" i="10"/>
  <c r="B34" i="10"/>
  <c r="B33" i="10"/>
  <c r="E33" i="10"/>
  <c r="E26" i="10"/>
  <c r="B26" i="10"/>
  <c r="B19" i="10"/>
  <c r="B12" i="10" l="1"/>
  <c r="C12" i="10"/>
  <c r="D12" i="10"/>
  <c r="E12" i="10"/>
  <c r="F12" i="10"/>
  <c r="G12" i="10"/>
  <c r="L59" i="1" l="1"/>
  <c r="H23" i="1"/>
  <c r="I23" i="1"/>
  <c r="I55" i="1" s="1"/>
  <c r="J23" i="1"/>
  <c r="J55" i="1" s="1"/>
  <c r="K23" i="1"/>
  <c r="K55" i="1" s="1"/>
  <c r="H24" i="1"/>
  <c r="I24" i="1"/>
  <c r="I56" i="1" s="1"/>
  <c r="J24" i="1"/>
  <c r="J56" i="1" s="1"/>
  <c r="K24" i="1"/>
  <c r="K56" i="1" s="1"/>
  <c r="H25" i="1"/>
  <c r="I25" i="1"/>
  <c r="I57" i="1" s="1"/>
  <c r="J25" i="1"/>
  <c r="J57" i="1" s="1"/>
  <c r="K25" i="1"/>
  <c r="K57" i="1" s="1"/>
  <c r="H26" i="1"/>
  <c r="I26" i="1"/>
  <c r="I58" i="1" s="1"/>
  <c r="J26" i="1"/>
  <c r="J58" i="1" s="1"/>
  <c r="K26" i="1"/>
  <c r="K58" i="1" s="1"/>
  <c r="I22" i="1"/>
  <c r="I54" i="1" s="1"/>
  <c r="J22" i="1"/>
  <c r="J54" i="1" s="1"/>
  <c r="K22" i="1"/>
  <c r="K54" i="1" s="1"/>
  <c r="H22" i="1"/>
  <c r="C22" i="1"/>
  <c r="D22" i="1"/>
  <c r="D54" i="1" s="1"/>
  <c r="E22" i="1"/>
  <c r="E54" i="1" s="1"/>
  <c r="C23" i="1"/>
  <c r="C55" i="1" s="1"/>
  <c r="D23" i="1"/>
  <c r="D55" i="1" s="1"/>
  <c r="E23" i="1"/>
  <c r="E55" i="1" s="1"/>
  <c r="C24" i="1"/>
  <c r="C56" i="1" s="1"/>
  <c r="D24" i="1"/>
  <c r="D56" i="1" s="1"/>
  <c r="E24" i="1"/>
  <c r="E56" i="1" s="1"/>
  <c r="C25" i="1"/>
  <c r="C57" i="1" s="1"/>
  <c r="D25" i="1"/>
  <c r="D57" i="1" s="1"/>
  <c r="E25" i="1"/>
  <c r="E57" i="1" s="1"/>
  <c r="C26" i="1"/>
  <c r="C58" i="1" s="1"/>
  <c r="D26" i="1"/>
  <c r="D58" i="1" s="1"/>
  <c r="E26" i="1"/>
  <c r="E58" i="1" s="1"/>
  <c r="B23" i="1"/>
  <c r="B24" i="1"/>
  <c r="B25" i="1"/>
  <c r="B26" i="1"/>
  <c r="B22" i="1"/>
  <c r="B54" i="1" s="1"/>
  <c r="H57" i="1" l="1"/>
  <c r="M57" i="1" s="1"/>
  <c r="L25" i="1"/>
  <c r="H55" i="1"/>
  <c r="M55" i="1" s="1"/>
  <c r="L23" i="1"/>
  <c r="H58" i="1"/>
  <c r="M58" i="1" s="1"/>
  <c r="L26" i="1"/>
  <c r="H56" i="1"/>
  <c r="M56" i="1" s="1"/>
  <c r="L24" i="1"/>
  <c r="H54" i="1"/>
  <c r="M54" i="1" s="1"/>
  <c r="L22" i="1"/>
  <c r="B57" i="1"/>
  <c r="G57" i="1" s="1"/>
  <c r="F25" i="1"/>
  <c r="B56" i="1"/>
  <c r="G56" i="1" s="1"/>
  <c r="F24" i="1"/>
  <c r="C54" i="1"/>
  <c r="F22" i="1"/>
  <c r="B58" i="1"/>
  <c r="G58" i="1" s="1"/>
  <c r="F26" i="1"/>
  <c r="B55" i="1"/>
  <c r="G55" i="1" s="1"/>
  <c r="F23" i="1"/>
  <c r="K59" i="1"/>
  <c r="J59" i="1"/>
  <c r="I59" i="1"/>
  <c r="G54" i="1" l="1"/>
  <c r="H59" i="1"/>
  <c r="M59" i="1" s="1"/>
  <c r="E59" i="1" l="1"/>
  <c r="D59" i="1"/>
  <c r="C59" i="1"/>
  <c r="B59" i="1"/>
  <c r="K51" i="1"/>
  <c r="J51" i="1"/>
  <c r="I51" i="1"/>
  <c r="H51" i="1"/>
  <c r="E51" i="1"/>
  <c r="D51" i="1"/>
  <c r="C51" i="1"/>
  <c r="B51" i="1"/>
  <c r="K43" i="1"/>
  <c r="J43" i="1"/>
  <c r="I43" i="1"/>
  <c r="H43" i="1"/>
  <c r="L43" i="1" s="1"/>
  <c r="E43" i="1"/>
  <c r="D43" i="1"/>
  <c r="C43" i="1"/>
  <c r="B43" i="1"/>
  <c r="K35" i="1"/>
  <c r="J35" i="1"/>
  <c r="I35" i="1"/>
  <c r="H35" i="1"/>
  <c r="L35" i="1" s="1"/>
  <c r="E35" i="1"/>
  <c r="D35" i="1"/>
  <c r="C35" i="1"/>
  <c r="B35" i="1"/>
  <c r="K27" i="1"/>
  <c r="J27" i="1"/>
  <c r="I27" i="1"/>
  <c r="H27" i="1"/>
  <c r="L27" i="1" s="1"/>
  <c r="E27" i="1"/>
  <c r="D27" i="1"/>
  <c r="C27" i="1"/>
  <c r="B27" i="1"/>
  <c r="B19" i="1"/>
  <c r="C19" i="1"/>
  <c r="D19" i="1"/>
  <c r="E19" i="1"/>
  <c r="H19" i="1"/>
  <c r="I19" i="1"/>
  <c r="J19" i="1"/>
  <c r="K19" i="1"/>
  <c r="B11" i="1"/>
  <c r="C11" i="1"/>
  <c r="D11" i="1"/>
  <c r="K11" i="1"/>
  <c r="H11" i="1"/>
  <c r="I11" i="1"/>
  <c r="J11" i="1"/>
  <c r="E11" i="1"/>
  <c r="L51" i="1" l="1"/>
  <c r="F27" i="1"/>
  <c r="F35" i="1"/>
  <c r="F43" i="1"/>
  <c r="F51" i="1"/>
  <c r="G59" i="1"/>
  <c r="F11" i="1"/>
  <c r="F19" i="1"/>
  <c r="L11" i="1"/>
  <c r="L19" i="1"/>
</calcChain>
</file>

<file path=xl/sharedStrings.xml><?xml version="1.0" encoding="utf-8"?>
<sst xmlns="http://schemas.openxmlformats.org/spreadsheetml/2006/main" count="843" uniqueCount="312">
  <si>
    <t>ACNI Annual Funding Survey Data</t>
  </si>
  <si>
    <t>Female (including trans women)</t>
  </si>
  <si>
    <t>Male (including trans men)</t>
  </si>
  <si>
    <t>Non-Binary (e.g. androgyne)</t>
  </si>
  <si>
    <t>Prefer not to say</t>
  </si>
  <si>
    <t>Not known</t>
  </si>
  <si>
    <t>Managers</t>
  </si>
  <si>
    <t>Artists</t>
  </si>
  <si>
    <t>Specialist</t>
  </si>
  <si>
    <t>Other</t>
  </si>
  <si>
    <t>2021/22</t>
  </si>
  <si>
    <t>2020/21</t>
  </si>
  <si>
    <t>Total</t>
  </si>
  <si>
    <t>0-15</t>
  </si>
  <si>
    <t>16-24</t>
  </si>
  <si>
    <t>25-34</t>
  </si>
  <si>
    <t>35-44</t>
  </si>
  <si>
    <t>45-54</t>
  </si>
  <si>
    <t>55-64</t>
  </si>
  <si>
    <t>65+</t>
  </si>
  <si>
    <t>Prefer Not To Say</t>
  </si>
  <si>
    <t>Disabled</t>
  </si>
  <si>
    <t>Non-Disabled</t>
  </si>
  <si>
    <t>White</t>
  </si>
  <si>
    <t>Irish Traveller</t>
  </si>
  <si>
    <t>Chinese</t>
  </si>
  <si>
    <t>Indian</t>
  </si>
  <si>
    <t>Pakistani</t>
  </si>
  <si>
    <t>Bangladeshi</t>
  </si>
  <si>
    <t>Other Asian</t>
  </si>
  <si>
    <t>Black Caribbean</t>
  </si>
  <si>
    <t>Black African</t>
  </si>
  <si>
    <t>Black Other</t>
  </si>
  <si>
    <t>Mixed Ethnic Group</t>
  </si>
  <si>
    <t>Other Ethnic Group</t>
  </si>
  <si>
    <t>Unspecified or Uncollected</t>
  </si>
  <si>
    <t>Bisexual</t>
  </si>
  <si>
    <t>Gay Man</t>
  </si>
  <si>
    <t>Gay Woman / Lesbian</t>
  </si>
  <si>
    <t>Heterosexual / Straight</t>
  </si>
  <si>
    <t>Queer</t>
  </si>
  <si>
    <t>Pansexual</t>
  </si>
  <si>
    <t>Catholic</t>
  </si>
  <si>
    <t>Protestant and Other Christian</t>
  </si>
  <si>
    <t>Other Religious Faith</t>
  </si>
  <si>
    <t>No Religious Faith</t>
  </si>
  <si>
    <t>Circus/Street Theatre/Carnival</t>
  </si>
  <si>
    <t>Combined Arts</t>
  </si>
  <si>
    <t>Dance</t>
  </si>
  <si>
    <t>Drama</t>
  </si>
  <si>
    <t>Literature</t>
  </si>
  <si>
    <t>Music</t>
  </si>
  <si>
    <t>Traditional Arts</t>
  </si>
  <si>
    <t>Visual Arts</t>
  </si>
  <si>
    <t>Paid Internships</t>
  </si>
  <si>
    <t>Unpaid Internships</t>
  </si>
  <si>
    <t>Formal Apprenticeships</t>
  </si>
  <si>
    <t>Unaccredited Apprenticeships</t>
  </si>
  <si>
    <t>Work Experience</t>
  </si>
  <si>
    <t>Number of hours</t>
  </si>
  <si>
    <t>Number of organisations</t>
  </si>
  <si>
    <t>Board</t>
  </si>
  <si>
    <t xml:space="preserve">Workforce </t>
  </si>
  <si>
    <t>All organisations</t>
  </si>
  <si>
    <t>Year</t>
  </si>
  <si>
    <t>Number of Organisations</t>
  </si>
  <si>
    <t>Earned Income</t>
  </si>
  <si>
    <t>Box Office</t>
  </si>
  <si>
    <t>Professional services</t>
  </si>
  <si>
    <t>Domestic Touring</t>
  </si>
  <si>
    <t>International Touring</t>
  </si>
  <si>
    <t>Membership Fees</t>
  </si>
  <si>
    <t>Publications</t>
  </si>
  <si>
    <t>Gallery Sales</t>
  </si>
  <si>
    <t>Bar/Catering Sales</t>
  </si>
  <si>
    <t>Rent from Tenants</t>
  </si>
  <si>
    <t>Training</t>
  </si>
  <si>
    <t>Hire (venue, room, equiment etc.)</t>
  </si>
  <si>
    <t>Course fees</t>
  </si>
  <si>
    <t>Arts Council Income</t>
  </si>
  <si>
    <t>Public Sector Income</t>
  </si>
  <si>
    <t>NI Govt. Dpt, agencies or ALB</t>
  </si>
  <si>
    <t>NI Local authority funding</t>
  </si>
  <si>
    <t>An Chomhairle Ealaion (Arts Council Ireland)</t>
  </si>
  <si>
    <t>European funding programmes</t>
  </si>
  <si>
    <t>Other UK public sources</t>
  </si>
  <si>
    <t>Other RoI public sources</t>
  </si>
  <si>
    <t>Sponsorship</t>
  </si>
  <si>
    <t>Fundraising events</t>
  </si>
  <si>
    <t>Trusts and foundations</t>
  </si>
  <si>
    <t>Donations</t>
  </si>
  <si>
    <t>Capital Income</t>
  </si>
  <si>
    <t>Arts Council of Northern Ireland</t>
  </si>
  <si>
    <t>NI Local authorities</t>
  </si>
  <si>
    <t>NI Government departments</t>
  </si>
  <si>
    <t>Income | Total</t>
  </si>
  <si>
    <t>Core Costs</t>
  </si>
  <si>
    <t>Salaries</t>
  </si>
  <si>
    <t>Rent and Rates</t>
  </si>
  <si>
    <t>Light and Heat</t>
  </si>
  <si>
    <t>Maintenance and Security</t>
  </si>
  <si>
    <t>Telephone and Fax</t>
  </si>
  <si>
    <t>Printing, Postage and Stationery</t>
  </si>
  <si>
    <t>Financial Costs</t>
  </si>
  <si>
    <t>Insurance</t>
  </si>
  <si>
    <t>Recruitment and training</t>
  </si>
  <si>
    <t>Consultancy and Professional Services</t>
  </si>
  <si>
    <t>Other Core Costs</t>
  </si>
  <si>
    <t>Programming Costs</t>
  </si>
  <si>
    <t>Volunteer Expenses</t>
  </si>
  <si>
    <t>Publicity / Marketing / Promotion</t>
  </si>
  <si>
    <t>Premium Costs</t>
  </si>
  <si>
    <t>Catering, Merchandising</t>
  </si>
  <si>
    <t>Venue Costs</t>
  </si>
  <si>
    <t>Transportation</t>
  </si>
  <si>
    <t>Travel, Accomodation, Subsistence</t>
  </si>
  <si>
    <t>Equipment / Materials</t>
  </si>
  <si>
    <t>Other Programming Costs</t>
  </si>
  <si>
    <t>Costs | Total</t>
  </si>
  <si>
    <t>Finance</t>
  </si>
  <si>
    <t>2021/22 (n=97)</t>
  </si>
  <si>
    <t>2020/21 (n=97)</t>
  </si>
  <si>
    <t>Activity</t>
  </si>
  <si>
    <t>Number of activities</t>
  </si>
  <si>
    <t>Known Engagement</t>
  </si>
  <si>
    <t>Estimated Engagement</t>
  </si>
  <si>
    <t>2019/20</t>
  </si>
  <si>
    <t>Performances / Events</t>
  </si>
  <si>
    <t>Participation</t>
  </si>
  <si>
    <t>Exhibitions</t>
  </si>
  <si>
    <t>Festivals</t>
  </si>
  <si>
    <t>Cinema Screenings</t>
  </si>
  <si>
    <t xml:space="preserve">Number of organisations </t>
  </si>
  <si>
    <t>Number of participant based contact hours delivered</t>
  </si>
  <si>
    <t>Sum of known and estimated engagement (n=81)</t>
  </si>
  <si>
    <t>Number of televison broadcasts</t>
  </si>
  <si>
    <t>Known television audiences</t>
  </si>
  <si>
    <t>Estimated television audiences</t>
  </si>
  <si>
    <t xml:space="preserve">Mean audiences </t>
  </si>
  <si>
    <t>Mean audiences per organisation</t>
  </si>
  <si>
    <t>Mean audiences per broadcast</t>
  </si>
  <si>
    <t>Known on-line interactions</t>
  </si>
  <si>
    <t>Estimated on-line interactions</t>
  </si>
  <si>
    <t>Mean interactions per organisation</t>
  </si>
  <si>
    <t>Mean interactions per broadcast</t>
  </si>
  <si>
    <t>Number of productions</t>
  </si>
  <si>
    <t>Number of known audiences, viewers, listeners</t>
  </si>
  <si>
    <t>Number of estimated audiences, viewers, listeners</t>
  </si>
  <si>
    <t>Mean audiences per production</t>
  </si>
  <si>
    <t>Ticket Sales</t>
  </si>
  <si>
    <t>Total number of tickets available</t>
  </si>
  <si>
    <t>Number of full price tickets sold</t>
  </si>
  <si>
    <t>Number of complimentary tickets given</t>
  </si>
  <si>
    <t xml:space="preserve">Number of concessionary / discounted tickets given </t>
  </si>
  <si>
    <t>of this - number of tickets for carers and support workers</t>
  </si>
  <si>
    <t>Total ticket yield (£)</t>
  </si>
  <si>
    <t>Performances</t>
  </si>
  <si>
    <t>Screenings</t>
  </si>
  <si>
    <t>Overall</t>
  </si>
  <si>
    <t>n</t>
  </si>
  <si>
    <t>Disabled people</t>
  </si>
  <si>
    <t>Ethnic minorities</t>
  </si>
  <si>
    <t>Deprived neighbourhoods</t>
  </si>
  <si>
    <t>LGBTQ</t>
  </si>
  <si>
    <t>Older people (aged 65+)</t>
  </si>
  <si>
    <t>Offenders / ex-offenders</t>
  </si>
  <si>
    <t>Specifically Early Years 0-5</t>
  </si>
  <si>
    <t>Specifically 5-24 year olds</t>
  </si>
  <si>
    <t>Health / Wellbeing</t>
  </si>
  <si>
    <t>Braille</t>
  </si>
  <si>
    <t>Large print</t>
  </si>
  <si>
    <t>Induction loop</t>
  </si>
  <si>
    <t>Captioning</t>
  </si>
  <si>
    <t>Audio Description</t>
  </si>
  <si>
    <t>BSL interpreter</t>
  </si>
  <si>
    <t xml:space="preserve">ISL interpreter </t>
  </si>
  <si>
    <t>Wheelchair access</t>
  </si>
  <si>
    <t>Accessible toilets</t>
  </si>
  <si>
    <t>Lifts</t>
  </si>
  <si>
    <t>Signage</t>
  </si>
  <si>
    <t>Maps</t>
  </si>
  <si>
    <t>Relaxed performances</t>
  </si>
  <si>
    <t>Dementia friendly</t>
  </si>
  <si>
    <t>Multisensory workshops</t>
  </si>
  <si>
    <t xml:space="preserve">Some activity </t>
  </si>
  <si>
    <t xml:space="preserve">Most activity </t>
  </si>
  <si>
    <t>All activity</t>
  </si>
  <si>
    <t>Organisations (n)</t>
  </si>
  <si>
    <t>Engaged</t>
  </si>
  <si>
    <t>Developed Partnership</t>
  </si>
  <si>
    <t>Local Authories</t>
  </si>
  <si>
    <t>Libraries</t>
  </si>
  <si>
    <t>Education</t>
  </si>
  <si>
    <t>Health and Wellbeing</t>
  </si>
  <si>
    <t xml:space="preserve">Criminal Justice </t>
  </si>
  <si>
    <t>Heritage</t>
  </si>
  <si>
    <t xml:space="preserve">Museums </t>
  </si>
  <si>
    <t>Community Groups</t>
  </si>
  <si>
    <t xml:space="preserve">Regeneration </t>
  </si>
  <si>
    <t>Resource Organisations</t>
  </si>
  <si>
    <t>Theatre</t>
  </si>
  <si>
    <t>Carnival</t>
  </si>
  <si>
    <t>Circus</t>
  </si>
  <si>
    <t>All artforms</t>
  </si>
  <si>
    <t>Not artform specific</t>
  </si>
  <si>
    <t>Number of members</t>
  </si>
  <si>
    <t>Number of fee-paying members</t>
  </si>
  <si>
    <t>Number of non fee-paying members</t>
  </si>
  <si>
    <t>Number of non-paying members</t>
  </si>
  <si>
    <t xml:space="preserve">n=9 </t>
  </si>
  <si>
    <t>Artist Bursaries</t>
  </si>
  <si>
    <t>Specialist Support (e.g. mentoring, lobbying, consultancy)</t>
  </si>
  <si>
    <t>Marketing or promotional support (e.g. website development)</t>
  </si>
  <si>
    <t xml:space="preserve">Filming photography or documenting services </t>
  </si>
  <si>
    <t>Arranged talks, readings or performances by professional artists</t>
  </si>
  <si>
    <t>Training (including courses and lectures to support artists)</t>
  </si>
  <si>
    <t>Journal or publication</t>
  </si>
  <si>
    <t>Venue hire (e.g. studios, rehearsals or exhibition space)</t>
  </si>
  <si>
    <t>Arranged residencies</t>
  </si>
  <si>
    <t>Equipment (e.g. screens, projectors, media players)</t>
  </si>
  <si>
    <t>Number of organisations providing service</t>
  </si>
  <si>
    <t>Number of services provided</t>
  </si>
  <si>
    <t>2021/22 (n=9)</t>
  </si>
  <si>
    <t>2020/21 (n=9)</t>
  </si>
  <si>
    <t>Number of individual members</t>
  </si>
  <si>
    <t>Number of organisation members</t>
  </si>
  <si>
    <t>Table 1.1: Gender identity, permanent, full-time staff</t>
  </si>
  <si>
    <t>Table 1.2: Gender identity, permanent, part-time staff</t>
  </si>
  <si>
    <t>Table 1.3: Gender identity, permanent staff (full-time and part-time)</t>
  </si>
  <si>
    <t>Table 1.4: Gender identity, contract, full-time staff</t>
  </si>
  <si>
    <t>Table 1.5: Gender identity, contract, part-time staff</t>
  </si>
  <si>
    <t>Table 1.6: Gender identity, contract staff (full-time and part-time)</t>
  </si>
  <si>
    <t>Table1.7: Gender identity, all staff (permanent and contract)</t>
  </si>
  <si>
    <t>Table 1.8: Age, permanent, full-time and part-time</t>
  </si>
  <si>
    <t>Table 1.9: Age, contract, full-time and part-time</t>
  </si>
  <si>
    <t>Table 1.11: Disability, permanent (full-time and part-time)</t>
  </si>
  <si>
    <t>Table 1.12: Disability, contract (full-time and part-time)</t>
  </si>
  <si>
    <t>Table 1.13: Disability, all staff (full-time and part-time)</t>
  </si>
  <si>
    <t>Table 1.14: Ethnicity, permanent (full-time and part-time)</t>
  </si>
  <si>
    <t>Table 1.15: Ethnicity, contract (full-time and part-time)</t>
  </si>
  <si>
    <t>Table 1.17: Sexual orientation, permanent (full-time and part-time)</t>
  </si>
  <si>
    <t>Table 1.18: Sexual orientation, contract (full-time and part-time)</t>
  </si>
  <si>
    <t>Table 1.19: Sexual orientation all staff (permanent and contract)</t>
  </si>
  <si>
    <t>Table 1.20: Religious faith, permanent (full-time and part-time)</t>
  </si>
  <si>
    <t>Table 1.21: Religious faith, contract (full-time and part-time)</t>
  </si>
  <si>
    <t>Table 1.22: Religious faith, all staff (full-time and part-time)</t>
  </si>
  <si>
    <t>Table 1.23: Volunteer Age</t>
  </si>
  <si>
    <t>Table 1.25: Internships, apprenticeships and work experience</t>
  </si>
  <si>
    <t>Table 1.7: Gender identity, all staff (permanent and contract)</t>
  </si>
  <si>
    <t>Table 3.1: Physical Engagement</t>
  </si>
  <si>
    <t>Table 3.2: Participant Contact Hours</t>
  </si>
  <si>
    <t xml:space="preserve">Table 3.3: Broadcast Television Audiences </t>
  </si>
  <si>
    <t>Table 3.4: Broadcast Radio Audiences</t>
  </si>
  <si>
    <t>Table 3.5: On-line Interaction Platforms</t>
  </si>
  <si>
    <t>Table 3.6: Digital Output Platforms - Screening</t>
  </si>
  <si>
    <t>Table 3.7: Digital Output Platforms - Television</t>
  </si>
  <si>
    <t>Table 3.8: Digital Output Platforms - Radio</t>
  </si>
  <si>
    <t>Table 3.9: Digital Output Platforms - On-line</t>
  </si>
  <si>
    <t>Table 4: Ticket sales</t>
  </si>
  <si>
    <t>Table 4: Ticket Sales (£)</t>
  </si>
  <si>
    <t>-</t>
  </si>
  <si>
    <t>Average ticket yield (£)</t>
  </si>
  <si>
    <t>Table 6.1: Artforms Supported</t>
  </si>
  <si>
    <t>Table 6.2: Number of individual members</t>
  </si>
  <si>
    <t>Table 6.3: Number of organisation members</t>
  </si>
  <si>
    <t>Table 6.4: Number of services provided</t>
  </si>
  <si>
    <t xml:space="preserve">Each year organisations in receipt of funding from the Arts Council's Annual Funding Programme (AFP), are required to complete a survey that collects data on: staff profiles, finances, arts activity (in the form of performances, exhibitions and participation) and the geographic locations activity is delivered at.  </t>
  </si>
  <si>
    <t>The guidance notes include details of all definitions used in this report including: staff type, diversity, gender, age, disability, ethnicity, sexual orientation, volunteering, internships, income and expenditure, audiences, output types, tickets and location data.</t>
  </si>
  <si>
    <t>Notes and Definitions</t>
  </si>
  <si>
    <t>Not collected</t>
  </si>
  <si>
    <t>In a number of instances, it was necessary to exclude extreme responses to ensure trends displayed are an accurate reflection of the portfolio. Referred to as outliers, these figures have been removed as they obscure trends.</t>
  </si>
  <si>
    <t>A variety of methods are used by clients to record audiences and participant levels, some of which are more reliable than others.  To reduce associated error relating to these fields, organisations are asked to report data as either ‘actual’ or ‘estimated’, depending on the confidence they have in the data and the method used to collect it.</t>
  </si>
  <si>
    <t>Mean number of engagements per organisation</t>
  </si>
  <si>
    <t>Mean engagement hours per individual</t>
  </si>
  <si>
    <t>Number of on-line activities</t>
  </si>
  <si>
    <t>Table 1.24: Volunteer hours</t>
  </si>
  <si>
    <t xml:space="preserve">- </t>
  </si>
  <si>
    <t>Annual Funding Programme</t>
  </si>
  <si>
    <t>Other Arts Council source(s)</t>
  </si>
  <si>
    <t>Table 2: Income and expenditure, all organisations (2010 to 2021)</t>
  </si>
  <si>
    <t xml:space="preserve">Several changes were made to this year’s survey to ensure data collected remains current and reflects the changing operational characteristics of the portfolio.  Because of these updates, responses to questions on volunteer ages (1.23) and internships, apprenticeships and work experience (1.25) cannot be compared to previous years. </t>
  </si>
  <si>
    <t xml:space="preserve">In 2021/21, the AFS portfolio completed the survey via an online survey platform hosted independently of the Arts Council.  The survey was available to all 97 clients from March 2022, with the deadline 31 May, 2021.  All 97 clients returned a completed the survey.  The organisations receiving funding over the last three years has remained consistant, allowing comparison to be made between these years.  </t>
  </si>
  <si>
    <t>Data received is cross-checked with responses received over the last two previous years. Any unexplained, large scale variances were checked directly with the organisations concerned before being accepted as accurate.</t>
  </si>
  <si>
    <t>Number of internships etc.</t>
  </si>
  <si>
    <t>Table 3.10: Groups targeted</t>
  </si>
  <si>
    <t>Percentage of activity targeted at group</t>
  </si>
  <si>
    <t>Table 3.11: Methods used to enhance access</t>
  </si>
  <si>
    <t xml:space="preserve">2020/21 </t>
  </si>
  <si>
    <t xml:space="preserve">Table 3.10: Groups targeted
</t>
  </si>
  <si>
    <r>
      <t xml:space="preserve">Table 3.11: Methods used to enhance access
</t>
    </r>
    <r>
      <rPr>
        <sz val="11"/>
        <color theme="1"/>
        <rFont val="Arial"/>
        <family val="2"/>
      </rPr>
      <t xml:space="preserve">(count of organisations)
</t>
    </r>
  </si>
  <si>
    <t>All organisations (n=97)</t>
  </si>
  <si>
    <t>Table 1.10: Age, all staff (permanent and contract)</t>
  </si>
  <si>
    <t>Table 1.16: Ethnicity, all staff (permanent and contract)</t>
  </si>
  <si>
    <r>
      <t xml:space="preserve">Table 3.12: Other sectors engaged 
</t>
    </r>
    <r>
      <rPr>
        <sz val="11"/>
        <color theme="1"/>
        <rFont val="Arial"/>
        <family val="2"/>
      </rPr>
      <t>(count of organisations)</t>
    </r>
  </si>
  <si>
    <t>Arts and culture</t>
  </si>
  <si>
    <t>Table 3.12: Other sectors engaged</t>
  </si>
  <si>
    <t>Table 2: Income and expenditure, all organisations (2019/20 to 2021/22)</t>
  </si>
  <si>
    <t>Table 1.19: Sexual orientation, all staff (permanent and contract)</t>
  </si>
  <si>
    <t>2021/22 Raw data - list of tables</t>
  </si>
  <si>
    <t>Reported staffing levels were counted at 31 March 2022.  Ethnicity classifications used are consistent with those used by NISRA.  Gender and sexual orientation catagories are consistent with practice guidance used by the Northern Ireland charity Outburst Queer Arts Festival.</t>
  </si>
  <si>
    <t>Gender and sexual orientation catagories are consistent with practice guidance used by the Northern Ireland charity Outburst Queer Arts Festival.  Disability is defined using the social model of disability.</t>
  </si>
  <si>
    <r>
      <t xml:space="preserve">Survey template and guidance notes can be found here: </t>
    </r>
    <r>
      <rPr>
        <u/>
        <sz val="11"/>
        <color theme="1"/>
        <rFont val="Arial"/>
        <family val="2"/>
      </rPr>
      <t>http://artscouncil-ni.org/funding/rfo-survey</t>
    </r>
  </si>
  <si>
    <t>Table 5: Resource organisations</t>
  </si>
  <si>
    <t>Table 5.1: Artforms supported</t>
  </si>
  <si>
    <t>Table 5.2: Number of individual members</t>
  </si>
  <si>
    <t>Table 5.3: Number of organisation members</t>
  </si>
  <si>
    <t>Table 5.4: Number of services provided</t>
  </si>
  <si>
    <t>1. Workforce</t>
  </si>
  <si>
    <t>2. Income and expenditure</t>
  </si>
  <si>
    <t>3. Activity</t>
  </si>
  <si>
    <t>4. Ticket sales</t>
  </si>
  <si>
    <t>5. Resource organisations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</si>
</sst>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font>
      <sz val="11"/>
      <color theme="1"/>
      <name val="Calibri"/>
      <family val="2"/>
      <scheme val="minor"/>
    </font>
    <font>
      <b/>
      <sz val="11"/>
      <color rgb="FF323132"/>
      <name val="Helvatica"/>
    </font>
    <font>
      <b/>
      <sz val="11"/>
      <color theme="1"/>
      <name val="Arial"/>
      <family val="2"/>
    </font>
    <font>
      <sz val="11"/>
      <color theme="1"/>
      <name val="Arial"/>
      <family val="2"/>
    </font>
    <font>
      <sz val="11"/>
      <name val="Arial"/>
      <family val="2"/>
    </font>
    <font>
      <b/>
      <sz val="11"/>
      <name val="Arial"/>
      <family val="2"/>
    </font>
    <font>
      <b/>
      <sz val="12"/>
      <name val="Arial"/>
      <family val="2"/>
    </font>
    <font>
      <sz val="12"/>
      <name val="Arial"/>
      <family val="2"/>
    </font>
    <font>
      <sz val="12"/>
      <color theme="1"/>
      <name val="Calibri"/>
      <family val="2"/>
      <scheme val="minor"/>
    </font>
    <font>
      <sz val="10"/>
      <name val="Arial"/>
    </font>
    <font>
      <i/>
      <sz val="11"/>
      <color theme="1"/>
      <name val="Arial"/>
      <family val="2"/>
    </font>
    <font>
      <sz val="11"/>
      <color theme="1"/>
      <name val="Calibri"/>
      <family val="2"/>
      <scheme val="minor"/>
    </font>
    <font>
      <sz val="11"/>
      <color rgb="FFFF0000"/>
      <name val="Arial"/>
      <family val="2"/>
    </font>
    <font>
      <u/>
      <sz val="11"/>
      <color theme="1"/>
      <name val="Arial"/>
      <family val="2"/>
    </font>
  </fonts>
  <fills count="5">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theme="2" tint="-9.9978637043366805E-2"/>
        <bgColor indexed="64"/>
      </patternFill>
    </fill>
  </fills>
  <borders count="19">
    <border>
      <left/>
      <right/>
      <top/>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theme="0" tint="-0.34998626667073579"/>
      </right>
      <top/>
      <bottom style="thin">
        <color indexed="64"/>
      </bottom>
      <diagonal/>
    </border>
    <border>
      <left/>
      <right style="thin">
        <color theme="0" tint="-0.34998626667073579"/>
      </right>
      <top/>
      <bottom/>
      <diagonal/>
    </border>
    <border>
      <left style="thin">
        <color theme="0" tint="-0.34998626667073579"/>
      </left>
      <right style="thin">
        <color theme="0" tint="-0.34998626667073579"/>
      </right>
      <top/>
      <bottom style="thin">
        <color indexed="64"/>
      </bottom>
      <diagonal/>
    </border>
    <border>
      <left style="thin">
        <color theme="0" tint="-0.34998626667073579"/>
      </left>
      <right style="thin">
        <color theme="0" tint="-0.34998626667073579"/>
      </right>
      <top/>
      <bottom/>
      <diagonal/>
    </border>
  </borders>
  <cellStyleXfs count="3">
    <xf numFmtId="0" fontId="0" fillId="0" borderId="0"/>
    <xf numFmtId="0" fontId="9" fillId="0" borderId="0"/>
    <xf numFmtId="9" fontId="11" fillId="0" borderId="0" applyFont="0" applyFill="0" applyBorder="0" applyAlignment="0" applyProtection="0"/>
  </cellStyleXfs>
  <cellXfs count="153">
    <xf numFmtId="0" fontId="0" fillId="0" borderId="0" xfId="0"/>
    <xf numFmtId="3" fontId="3" fillId="0" borderId="0" xfId="0" applyNumberFormat="1" applyFont="1"/>
    <xf numFmtId="3" fontId="2" fillId="0" borderId="2" xfId="0" applyNumberFormat="1" applyFont="1" applyBorder="1"/>
    <xf numFmtId="3" fontId="3" fillId="0" borderId="3" xfId="0" applyNumberFormat="1" applyFont="1" applyBorder="1"/>
    <xf numFmtId="3" fontId="2" fillId="0" borderId="5" xfId="0" applyNumberFormat="1" applyFont="1" applyBorder="1"/>
    <xf numFmtId="3" fontId="3" fillId="3" borderId="4" xfId="0" applyNumberFormat="1" applyFont="1" applyFill="1" applyBorder="1"/>
    <xf numFmtId="3" fontId="3" fillId="3" borderId="1" xfId="0" applyNumberFormat="1" applyFont="1" applyFill="1" applyBorder="1"/>
    <xf numFmtId="3" fontId="2" fillId="2" borderId="0" xfId="0" applyNumberFormat="1" applyFont="1" applyFill="1" applyBorder="1"/>
    <xf numFmtId="3" fontId="2" fillId="2" borderId="3" xfId="0" applyNumberFormat="1" applyFont="1" applyFill="1" applyBorder="1"/>
    <xf numFmtId="3" fontId="2" fillId="3" borderId="1" xfId="0" applyNumberFormat="1" applyFont="1" applyFill="1" applyBorder="1"/>
    <xf numFmtId="3" fontId="3" fillId="0" borderId="2" xfId="0" applyNumberFormat="1" applyFont="1" applyBorder="1"/>
    <xf numFmtId="3" fontId="1" fillId="3" borderId="1" xfId="0" applyNumberFormat="1" applyFont="1" applyFill="1" applyBorder="1" applyAlignment="1">
      <alignment vertical="center"/>
    </xf>
    <xf numFmtId="3" fontId="3" fillId="0" borderId="0" xfId="0" applyNumberFormat="1" applyFont="1" applyBorder="1"/>
    <xf numFmtId="3" fontId="3" fillId="3" borderId="2" xfId="0" applyNumberFormat="1" applyFont="1" applyFill="1" applyBorder="1"/>
    <xf numFmtId="3" fontId="2" fillId="0" borderId="3" xfId="0" applyNumberFormat="1" applyFont="1" applyBorder="1"/>
    <xf numFmtId="3" fontId="3" fillId="0" borderId="6" xfId="0" applyNumberFormat="1" applyFont="1" applyBorder="1"/>
    <xf numFmtId="3" fontId="2" fillId="0" borderId="0" xfId="0" applyNumberFormat="1" applyFont="1" applyBorder="1"/>
    <xf numFmtId="3" fontId="3" fillId="3" borderId="5" xfId="0" applyNumberFormat="1" applyFont="1" applyFill="1" applyBorder="1"/>
    <xf numFmtId="3" fontId="5" fillId="3" borderId="0" xfId="0" applyNumberFormat="1" applyFont="1" applyFill="1"/>
    <xf numFmtId="3" fontId="3" fillId="0" borderId="7" xfId="0" applyNumberFormat="1" applyFont="1" applyBorder="1"/>
    <xf numFmtId="3" fontId="3" fillId="0" borderId="5" xfId="0" applyNumberFormat="1" applyFont="1" applyBorder="1"/>
    <xf numFmtId="3" fontId="3" fillId="0" borderId="8" xfId="0" applyNumberFormat="1" applyFont="1" applyBorder="1"/>
    <xf numFmtId="3" fontId="6" fillId="4" borderId="0" xfId="0" applyNumberFormat="1" applyFont="1" applyFill="1" applyBorder="1"/>
    <xf numFmtId="3" fontId="7" fillId="4" borderId="3" xfId="0" applyNumberFormat="1" applyFont="1" applyFill="1" applyBorder="1"/>
    <xf numFmtId="3" fontId="7" fillId="4" borderId="0" xfId="0" applyNumberFormat="1" applyFont="1" applyFill="1"/>
    <xf numFmtId="3" fontId="7" fillId="4" borderId="0" xfId="0" applyNumberFormat="1" applyFont="1" applyFill="1" applyBorder="1"/>
    <xf numFmtId="0" fontId="8" fillId="4" borderId="0" xfId="0" applyFont="1" applyFill="1"/>
    <xf numFmtId="3" fontId="6" fillId="4" borderId="0" xfId="0" applyNumberFormat="1" applyFont="1" applyFill="1"/>
    <xf numFmtId="0" fontId="3" fillId="0" borderId="0" xfId="0" applyFont="1"/>
    <xf numFmtId="0" fontId="3" fillId="0" borderId="3" xfId="0" applyFont="1" applyBorder="1"/>
    <xf numFmtId="3" fontId="5" fillId="2" borderId="7" xfId="0" applyNumberFormat="1" applyFont="1" applyFill="1" applyBorder="1"/>
    <xf numFmtId="0" fontId="0" fillId="0" borderId="3" xfId="0" applyFont="1" applyBorder="1"/>
    <xf numFmtId="3" fontId="4" fillId="4" borderId="3" xfId="0" applyNumberFormat="1" applyFont="1" applyFill="1" applyBorder="1"/>
    <xf numFmtId="3" fontId="4" fillId="4" borderId="0" xfId="0" applyNumberFormat="1" applyFont="1" applyFill="1" applyBorder="1"/>
    <xf numFmtId="0" fontId="3" fillId="0" borderId="0" xfId="0" applyFont="1" applyBorder="1"/>
    <xf numFmtId="3" fontId="3" fillId="0" borderId="0" xfId="0" applyNumberFormat="1" applyFont="1" applyFill="1" applyBorder="1"/>
    <xf numFmtId="0" fontId="3" fillId="0" borderId="0" xfId="0" applyFont="1" applyFill="1" applyBorder="1"/>
    <xf numFmtId="0" fontId="0" fillId="0" borderId="0" xfId="0" applyFont="1" applyBorder="1"/>
    <xf numFmtId="3" fontId="2" fillId="2" borderId="0" xfId="0" quotePrefix="1" applyNumberFormat="1" applyFont="1" applyFill="1" applyBorder="1"/>
    <xf numFmtId="3" fontId="2" fillId="2" borderId="8" xfId="0" quotePrefix="1" applyNumberFormat="1" applyFont="1" applyFill="1" applyBorder="1"/>
    <xf numFmtId="3" fontId="3" fillId="3" borderId="1" xfId="0" applyNumberFormat="1" applyFont="1" applyFill="1" applyBorder="1" applyAlignment="1">
      <alignment horizontal="left" vertical="top" wrapText="1"/>
    </xf>
    <xf numFmtId="3" fontId="2" fillId="2" borderId="3" xfId="0" quotePrefix="1" applyNumberFormat="1" applyFont="1" applyFill="1" applyBorder="1"/>
    <xf numFmtId="0" fontId="3" fillId="0" borderId="2" xfId="0" applyFont="1" applyBorder="1"/>
    <xf numFmtId="3" fontId="3" fillId="0" borderId="2" xfId="0" applyNumberFormat="1" applyFont="1" applyFill="1" applyBorder="1"/>
    <xf numFmtId="3" fontId="3" fillId="3" borderId="4" xfId="0" applyNumberFormat="1" applyFont="1" applyFill="1" applyBorder="1" applyAlignment="1">
      <alignment horizontal="left" vertical="top" wrapText="1"/>
    </xf>
    <xf numFmtId="3" fontId="2" fillId="3" borderId="1" xfId="0" applyNumberFormat="1" applyFont="1" applyFill="1" applyBorder="1" applyAlignment="1">
      <alignment vertical="top"/>
    </xf>
    <xf numFmtId="4" fontId="3" fillId="0" borderId="3" xfId="0" applyNumberFormat="1" applyFont="1" applyBorder="1"/>
    <xf numFmtId="0" fontId="3" fillId="0" borderId="2" xfId="0" applyFont="1" applyFill="1" applyBorder="1"/>
    <xf numFmtId="0" fontId="3" fillId="0" borderId="5" xfId="0" applyFont="1" applyBorder="1"/>
    <xf numFmtId="0" fontId="9" fillId="0" borderId="0" xfId="1"/>
    <xf numFmtId="0" fontId="0" fillId="0" borderId="2" xfId="0" applyFont="1" applyBorder="1"/>
    <xf numFmtId="3" fontId="2" fillId="3" borderId="4" xfId="0" applyNumberFormat="1" applyFont="1" applyFill="1" applyBorder="1" applyAlignment="1">
      <alignment vertical="top"/>
    </xf>
    <xf numFmtId="3" fontId="2" fillId="3" borderId="2" xfId="0" applyNumberFormat="1" applyFont="1" applyFill="1" applyBorder="1" applyAlignment="1">
      <alignment vertical="top"/>
    </xf>
    <xf numFmtId="3" fontId="2" fillId="3" borderId="10" xfId="0" applyNumberFormat="1" applyFont="1" applyFill="1" applyBorder="1" applyAlignment="1">
      <alignment vertical="top"/>
    </xf>
    <xf numFmtId="3" fontId="3" fillId="3" borderId="2" xfId="0" applyNumberFormat="1" applyFont="1" applyFill="1" applyBorder="1" applyAlignment="1">
      <alignment vertical="top"/>
    </xf>
    <xf numFmtId="0" fontId="10" fillId="0" borderId="0" xfId="0" applyFont="1" applyAlignment="1">
      <alignment horizontal="right"/>
    </xf>
    <xf numFmtId="0" fontId="3" fillId="3" borderId="9" xfId="0" applyFont="1" applyFill="1" applyBorder="1" applyAlignment="1">
      <alignment vertical="top" wrapText="1"/>
    </xf>
    <xf numFmtId="2" fontId="3" fillId="0" borderId="0" xfId="0" applyNumberFormat="1" applyFont="1" applyBorder="1"/>
    <xf numFmtId="3" fontId="3" fillId="3" borderId="1" xfId="0" applyNumberFormat="1" applyFont="1" applyFill="1" applyBorder="1" applyAlignment="1">
      <alignment vertical="top"/>
    </xf>
    <xf numFmtId="3" fontId="3" fillId="3" borderId="10" xfId="0" applyNumberFormat="1" applyFont="1" applyFill="1" applyBorder="1" applyAlignment="1">
      <alignment vertical="top"/>
    </xf>
    <xf numFmtId="0" fontId="3" fillId="0" borderId="6" xfId="0" applyFont="1" applyBorder="1"/>
    <xf numFmtId="0" fontId="3" fillId="0" borderId="8" xfId="0" applyFont="1" applyBorder="1"/>
    <xf numFmtId="0" fontId="3" fillId="0" borderId="7" xfId="0" applyFont="1" applyBorder="1"/>
    <xf numFmtId="3" fontId="3" fillId="3" borderId="1" xfId="0" applyNumberFormat="1" applyFont="1" applyFill="1" applyBorder="1" applyAlignment="1">
      <alignment vertical="top" wrapText="1"/>
    </xf>
    <xf numFmtId="3" fontId="3" fillId="3" borderId="10" xfId="0" applyNumberFormat="1" applyFont="1" applyFill="1" applyBorder="1" applyAlignment="1">
      <alignment vertical="top" wrapText="1"/>
    </xf>
    <xf numFmtId="3" fontId="3" fillId="3" borderId="4" xfId="0" applyNumberFormat="1" applyFont="1" applyFill="1" applyBorder="1" applyAlignment="1">
      <alignment vertical="top"/>
    </xf>
    <xf numFmtId="0" fontId="0" fillId="0" borderId="0" xfId="0" applyFont="1" applyFill="1" applyBorder="1"/>
    <xf numFmtId="2" fontId="3" fillId="0" borderId="0" xfId="0" applyNumberFormat="1" applyFont="1" applyFill="1" applyBorder="1"/>
    <xf numFmtId="0" fontId="9" fillId="0" borderId="0" xfId="1" applyFill="1" applyBorder="1"/>
    <xf numFmtId="3" fontId="2" fillId="0" borderId="0" xfId="0" applyNumberFormat="1" applyFont="1" applyFill="1" applyBorder="1" applyAlignment="1">
      <alignment vertical="top"/>
    </xf>
    <xf numFmtId="0" fontId="0" fillId="0" borderId="0" xfId="0" applyFill="1" applyBorder="1"/>
    <xf numFmtId="0" fontId="3" fillId="0" borderId="0" xfId="0" applyFont="1" applyFill="1" applyBorder="1" applyAlignment="1">
      <alignment vertical="top" wrapText="1"/>
    </xf>
    <xf numFmtId="3" fontId="3" fillId="0" borderId="0" xfId="0" applyNumberFormat="1" applyFont="1" applyFill="1" applyBorder="1" applyAlignment="1">
      <alignment vertical="top"/>
    </xf>
    <xf numFmtId="3" fontId="3" fillId="0" borderId="2" xfId="0" applyNumberFormat="1" applyFont="1" applyFill="1" applyBorder="1" applyAlignment="1">
      <alignment vertical="top"/>
    </xf>
    <xf numFmtId="3" fontId="7" fillId="0" borderId="0" xfId="0" applyNumberFormat="1" applyFont="1" applyFill="1" applyBorder="1"/>
    <xf numFmtId="3" fontId="2" fillId="0" borderId="0" xfId="0" applyNumberFormat="1" applyFont="1" applyFill="1" applyBorder="1"/>
    <xf numFmtId="3" fontId="2" fillId="0" borderId="0" xfId="0" applyNumberFormat="1" applyFont="1"/>
    <xf numFmtId="3" fontId="2" fillId="0" borderId="11" xfId="0" applyNumberFormat="1" applyFont="1" applyBorder="1"/>
    <xf numFmtId="3" fontId="2" fillId="0" borderId="7" xfId="0" applyNumberFormat="1" applyFont="1" applyBorder="1"/>
    <xf numFmtId="3" fontId="3" fillId="3" borderId="1" xfId="0" applyNumberFormat="1" applyFont="1" applyFill="1" applyBorder="1" applyAlignment="1">
      <alignment horizontal="left" vertical="top"/>
    </xf>
    <xf numFmtId="3" fontId="2" fillId="3" borderId="1" xfId="0" applyNumberFormat="1" applyFont="1" applyFill="1" applyBorder="1" applyAlignment="1">
      <alignment horizontal="left" vertical="top"/>
    </xf>
    <xf numFmtId="3" fontId="3" fillId="0" borderId="0" xfId="0" applyNumberFormat="1" applyFont="1" applyAlignment="1">
      <alignment horizontal="left" vertical="top" wrapText="1"/>
    </xf>
    <xf numFmtId="3" fontId="2" fillId="0" borderId="12" xfId="0" applyNumberFormat="1" applyFont="1" applyBorder="1"/>
    <xf numFmtId="3" fontId="2" fillId="0" borderId="6" xfId="0" applyNumberFormat="1" applyFont="1" applyBorder="1"/>
    <xf numFmtId="9" fontId="3" fillId="0" borderId="0" xfId="2" applyFont="1"/>
    <xf numFmtId="1" fontId="3" fillId="0" borderId="0" xfId="2" applyNumberFormat="1" applyFont="1"/>
    <xf numFmtId="3" fontId="12" fillId="0" borderId="0" xfId="0" applyNumberFormat="1" applyFont="1"/>
    <xf numFmtId="3" fontId="3" fillId="0" borderId="0" xfId="0" applyNumberFormat="1" applyFont="1" applyFill="1"/>
    <xf numFmtId="0" fontId="2" fillId="0" borderId="0" xfId="0" applyFont="1"/>
    <xf numFmtId="0" fontId="3" fillId="0" borderId="0" xfId="0" quotePrefix="1" applyFont="1" applyAlignment="1">
      <alignment horizontal="center"/>
    </xf>
    <xf numFmtId="3" fontId="6" fillId="4" borderId="0" xfId="0" applyNumberFormat="1" applyFont="1" applyFill="1" applyBorder="1" applyAlignment="1">
      <alignment horizontal="left" vertical="top"/>
    </xf>
    <xf numFmtId="3" fontId="7" fillId="0" borderId="0" xfId="0" applyNumberFormat="1" applyFont="1" applyFill="1" applyBorder="1" applyAlignment="1">
      <alignment horizontal="left" vertical="top"/>
    </xf>
    <xf numFmtId="3" fontId="6" fillId="4" borderId="0" xfId="0" applyNumberFormat="1" applyFont="1" applyFill="1" applyAlignment="1">
      <alignment horizontal="left" vertical="top"/>
    </xf>
    <xf numFmtId="3" fontId="2" fillId="2" borderId="0" xfId="0" applyNumberFormat="1" applyFont="1" applyFill="1" applyBorder="1" applyAlignment="1">
      <alignment horizontal="left" vertical="top"/>
    </xf>
    <xf numFmtId="3" fontId="2" fillId="0" borderId="0" xfId="0" applyNumberFormat="1" applyFont="1" applyFill="1" applyBorder="1" applyAlignment="1">
      <alignment horizontal="left" vertical="top"/>
    </xf>
    <xf numFmtId="3" fontId="3" fillId="0" borderId="0" xfId="0" applyNumberFormat="1" applyFont="1" applyFill="1" applyBorder="1" applyAlignment="1">
      <alignment horizontal="left" vertical="top"/>
    </xf>
    <xf numFmtId="3" fontId="3" fillId="0" borderId="0" xfId="0" applyNumberFormat="1" applyFont="1" applyAlignment="1">
      <alignment horizontal="left" vertical="top"/>
    </xf>
    <xf numFmtId="3" fontId="6" fillId="4" borderId="0" xfId="0" quotePrefix="1" applyNumberFormat="1" applyFont="1" applyFill="1"/>
    <xf numFmtId="3" fontId="3" fillId="0" borderId="3" xfId="0" quotePrefix="1" applyNumberFormat="1" applyFont="1" applyBorder="1" applyAlignment="1">
      <alignment horizontal="center"/>
    </xf>
    <xf numFmtId="3" fontId="3" fillId="0" borderId="3" xfId="0" quotePrefix="1" applyNumberFormat="1" applyFont="1" applyBorder="1" applyAlignment="1"/>
    <xf numFmtId="3" fontId="3" fillId="0" borderId="0" xfId="0" quotePrefix="1" applyNumberFormat="1" applyFont="1" applyAlignment="1"/>
    <xf numFmtId="3" fontId="3" fillId="0" borderId="0" xfId="0" applyNumberFormat="1" applyFont="1" applyAlignment="1"/>
    <xf numFmtId="3" fontId="3" fillId="0" borderId="14" xfId="0" applyNumberFormat="1" applyFont="1" applyBorder="1"/>
    <xf numFmtId="3" fontId="3" fillId="0" borderId="13" xfId="0" applyNumberFormat="1" applyFont="1" applyBorder="1"/>
    <xf numFmtId="1" fontId="5" fillId="3" borderId="16" xfId="0" quotePrefix="1" applyNumberFormat="1" applyFont="1" applyFill="1" applyBorder="1" applyAlignment="1">
      <alignment horizontal="center"/>
    </xf>
    <xf numFmtId="3" fontId="5" fillId="2" borderId="15" xfId="0" applyNumberFormat="1" applyFont="1" applyFill="1" applyBorder="1" applyAlignment="1">
      <alignment horizontal="center"/>
    </xf>
    <xf numFmtId="1" fontId="5" fillId="3" borderId="18" xfId="0" quotePrefix="1" applyNumberFormat="1" applyFont="1" applyFill="1" applyBorder="1" applyAlignment="1">
      <alignment horizontal="center"/>
    </xf>
    <xf numFmtId="3" fontId="5" fillId="2" borderId="17" xfId="0" applyNumberFormat="1" applyFont="1" applyFill="1" applyBorder="1" applyAlignment="1">
      <alignment horizontal="center"/>
    </xf>
    <xf numFmtId="3" fontId="2" fillId="3" borderId="1" xfId="0" applyNumberFormat="1" applyFont="1" applyFill="1" applyBorder="1" applyAlignment="1">
      <alignment vertical="top" wrapText="1"/>
    </xf>
    <xf numFmtId="0" fontId="0" fillId="0" borderId="0" xfId="0" applyBorder="1"/>
    <xf numFmtId="3" fontId="3" fillId="0" borderId="3" xfId="0" applyNumberFormat="1" applyFont="1" applyFill="1" applyBorder="1"/>
    <xf numFmtId="3" fontId="4" fillId="4" borderId="12" xfId="0" applyNumberFormat="1" applyFont="1" applyFill="1" applyBorder="1"/>
    <xf numFmtId="3" fontId="2" fillId="2" borderId="12" xfId="0" applyNumberFormat="1" applyFont="1" applyFill="1" applyBorder="1"/>
    <xf numFmtId="3" fontId="3" fillId="3" borderId="10" xfId="0" applyNumberFormat="1" applyFont="1" applyFill="1" applyBorder="1" applyAlignment="1">
      <alignment horizontal="left" vertical="top" wrapText="1"/>
    </xf>
    <xf numFmtId="3" fontId="3" fillId="0" borderId="12" xfId="0" applyNumberFormat="1" applyFont="1" applyFill="1" applyBorder="1"/>
    <xf numFmtId="3" fontId="3" fillId="0" borderId="11" xfId="0" applyNumberFormat="1" applyFont="1" applyFill="1" applyBorder="1"/>
    <xf numFmtId="0" fontId="3" fillId="0" borderId="12" xfId="0" applyFont="1" applyFill="1" applyBorder="1"/>
    <xf numFmtId="0" fontId="3" fillId="0" borderId="11" xfId="0" applyFont="1" applyFill="1" applyBorder="1"/>
    <xf numFmtId="0" fontId="3" fillId="0" borderId="12" xfId="0" applyFont="1" applyBorder="1"/>
    <xf numFmtId="3" fontId="3" fillId="0" borderId="12" xfId="0" applyNumberFormat="1" applyFont="1" applyBorder="1"/>
    <xf numFmtId="0" fontId="3" fillId="0" borderId="11" xfId="0" applyFont="1" applyBorder="1"/>
    <xf numFmtId="3" fontId="3" fillId="0" borderId="11" xfId="0" applyNumberFormat="1" applyFont="1" applyBorder="1"/>
    <xf numFmtId="0" fontId="0" fillId="0" borderId="11" xfId="0" applyFont="1" applyBorder="1"/>
    <xf numFmtId="0" fontId="0" fillId="0" borderId="12" xfId="0" applyFont="1" applyBorder="1"/>
    <xf numFmtId="3" fontId="2" fillId="2" borderId="6" xfId="0" applyNumberFormat="1" applyFont="1" applyFill="1" applyBorder="1"/>
    <xf numFmtId="3" fontId="3" fillId="3" borderId="5" xfId="0" applyNumberFormat="1" applyFont="1" applyFill="1" applyBorder="1" applyAlignment="1">
      <alignment vertical="top"/>
    </xf>
    <xf numFmtId="3" fontId="3" fillId="0" borderId="4" xfId="0" quotePrefix="1" applyNumberFormat="1" applyFont="1" applyBorder="1" applyAlignment="1">
      <alignment horizontal="center"/>
    </xf>
    <xf numFmtId="4" fontId="3" fillId="0" borderId="1" xfId="0" applyNumberFormat="1" applyFont="1" applyBorder="1"/>
    <xf numFmtId="4" fontId="3" fillId="0" borderId="4" xfId="0" applyNumberFormat="1" applyFont="1" applyBorder="1"/>
    <xf numFmtId="4" fontId="2" fillId="0" borderId="4" xfId="0" applyNumberFormat="1" applyFont="1" applyBorder="1"/>
    <xf numFmtId="4" fontId="3" fillId="0" borderId="9" xfId="0" applyNumberFormat="1" applyFont="1" applyBorder="1"/>
    <xf numFmtId="3" fontId="3" fillId="3" borderId="14" xfId="0" applyNumberFormat="1" applyFont="1" applyFill="1" applyBorder="1" applyAlignment="1">
      <alignment vertical="top"/>
    </xf>
    <xf numFmtId="3" fontId="3" fillId="0" borderId="13" xfId="0" quotePrefix="1" applyNumberFormat="1" applyFont="1" applyBorder="1" applyAlignment="1">
      <alignment horizontal="center"/>
    </xf>
    <xf numFmtId="3" fontId="3" fillId="0" borderId="9" xfId="0" quotePrefix="1" applyNumberFormat="1" applyFont="1" applyBorder="1" applyAlignment="1">
      <alignment horizontal="center"/>
    </xf>
    <xf numFmtId="3" fontId="2" fillId="0" borderId="13" xfId="0" applyNumberFormat="1" applyFont="1" applyBorder="1"/>
    <xf numFmtId="3" fontId="2" fillId="0" borderId="14" xfId="0" applyNumberFormat="1" applyFont="1" applyBorder="1"/>
    <xf numFmtId="4" fontId="2" fillId="0" borderId="9" xfId="0" applyNumberFormat="1" applyFont="1" applyBorder="1"/>
    <xf numFmtId="3" fontId="6" fillId="4" borderId="3" xfId="0" applyNumberFormat="1" applyFont="1" applyFill="1" applyBorder="1"/>
    <xf numFmtId="9" fontId="3" fillId="0" borderId="0" xfId="2" applyFont="1" applyAlignment="1">
      <alignment horizontal="left" vertical="top"/>
    </xf>
    <xf numFmtId="3" fontId="3" fillId="3" borderId="10" xfId="0" applyNumberFormat="1" applyFont="1" applyFill="1" applyBorder="1"/>
    <xf numFmtId="3" fontId="3" fillId="0" borderId="0" xfId="0" applyNumberFormat="1" applyFont="1" applyFill="1" applyBorder="1" applyAlignment="1">
      <alignment horizontal="left" vertical="top" wrapText="1"/>
    </xf>
    <xf numFmtId="3" fontId="7" fillId="0" borderId="3" xfId="0" applyNumberFormat="1" applyFont="1" applyFill="1" applyBorder="1"/>
    <xf numFmtId="3" fontId="2" fillId="0" borderId="3" xfId="0" applyNumberFormat="1" applyFont="1" applyFill="1" applyBorder="1"/>
    <xf numFmtId="3" fontId="3" fillId="0" borderId="3" xfId="0" applyNumberFormat="1" applyFont="1" applyFill="1" applyBorder="1" applyAlignment="1">
      <alignment horizontal="left" vertical="top"/>
    </xf>
    <xf numFmtId="3" fontId="3" fillId="3" borderId="0" xfId="0" applyNumberFormat="1" applyFont="1" applyFill="1" applyBorder="1" applyAlignment="1">
      <alignment vertical="top"/>
    </xf>
    <xf numFmtId="3" fontId="2" fillId="3" borderId="0" xfId="0" applyNumberFormat="1" applyFont="1" applyFill="1" applyBorder="1" applyAlignment="1">
      <alignment vertical="top"/>
    </xf>
    <xf numFmtId="4" fontId="0" fillId="0" borderId="0" xfId="0" applyNumberFormat="1" applyBorder="1"/>
    <xf numFmtId="3" fontId="4" fillId="0" borderId="0" xfId="0" applyNumberFormat="1" applyFont="1" applyFill="1" applyBorder="1"/>
    <xf numFmtId="0" fontId="8" fillId="0" borderId="0" xfId="0" applyFont="1" applyFill="1" applyBorder="1"/>
    <xf numFmtId="3" fontId="2" fillId="0" borderId="0" xfId="0" quotePrefix="1" applyNumberFormat="1" applyFont="1" applyFill="1" applyBorder="1"/>
    <xf numFmtId="3" fontId="2" fillId="0" borderId="12" xfId="0" applyNumberFormat="1" applyFont="1" applyFill="1" applyBorder="1" applyAlignment="1">
      <alignment vertical="top"/>
    </xf>
    <xf numFmtId="0" fontId="0" fillId="0" borderId="12" xfId="0" applyFont="1" applyFill="1" applyBorder="1"/>
    <xf numFmtId="3" fontId="3" fillId="0" borderId="12" xfId="0" applyNumberFormat="1" applyFont="1" applyFill="1" applyBorder="1" applyAlignment="1">
      <alignment vertical="top"/>
    </xf>
  </cellXfs>
  <cellStyles count="3">
    <cellStyle name="Normal" xfId="0" builtinId="0"/>
    <cellStyle name="Normal_Activity_all" xfId="1"/>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
  <sheetViews>
    <sheetView showGridLines="0" tabSelected="1" zoomScaleNormal="100" workbookViewId="0">
      <pane xSplit="2" ySplit="2" topLeftCell="C3" activePane="bottomRight" state="frozen"/>
      <selection pane="topRight" activeCell="B1" sqref="B1"/>
      <selection pane="bottomLeft" activeCell="A7" sqref="A7"/>
      <selection pane="bottomRight" activeCell="B55" sqref="B55"/>
    </sheetView>
  </sheetViews>
  <sheetFormatPr defaultRowHeight="15" customHeight="1"/>
  <cols>
    <col min="1" max="1" width="26.85546875" style="1" customWidth="1"/>
    <col min="2" max="2" width="99.28515625" style="3" customWidth="1"/>
    <col min="3" max="16384" width="9.140625" style="35"/>
  </cols>
  <sheetData>
    <row r="1" spans="1:2" s="74" customFormat="1" ht="15" customHeight="1">
      <c r="A1" s="22" t="s">
        <v>0</v>
      </c>
      <c r="B1" s="137"/>
    </row>
    <row r="2" spans="1:2" s="74" customFormat="1" ht="15" customHeight="1">
      <c r="A2" s="97" t="s">
        <v>298</v>
      </c>
      <c r="B2" s="23"/>
    </row>
    <row r="4" spans="1:2" ht="15" customHeight="1">
      <c r="A4" s="1" t="s">
        <v>307</v>
      </c>
      <c r="B4" s="3" t="s">
        <v>226</v>
      </c>
    </row>
    <row r="5" spans="1:2" ht="15" customHeight="1">
      <c r="B5" s="3" t="s">
        <v>227</v>
      </c>
    </row>
    <row r="6" spans="1:2" ht="15" customHeight="1">
      <c r="B6" s="3" t="s">
        <v>228</v>
      </c>
    </row>
    <row r="7" spans="1:2" ht="15" customHeight="1">
      <c r="B7" s="3" t="s">
        <v>229</v>
      </c>
    </row>
    <row r="8" spans="1:2" ht="15" customHeight="1">
      <c r="B8" s="3" t="s">
        <v>230</v>
      </c>
    </row>
    <row r="9" spans="1:2" ht="15" customHeight="1">
      <c r="B9" s="3" t="s">
        <v>231</v>
      </c>
    </row>
    <row r="10" spans="1:2" ht="15" customHeight="1">
      <c r="B10" s="3" t="s">
        <v>232</v>
      </c>
    </row>
    <row r="11" spans="1:2" ht="15" customHeight="1">
      <c r="B11" s="3" t="s">
        <v>233</v>
      </c>
    </row>
    <row r="12" spans="1:2" ht="15" customHeight="1">
      <c r="B12" s="3" t="s">
        <v>234</v>
      </c>
    </row>
    <row r="13" spans="1:2" ht="15" customHeight="1">
      <c r="B13" s="3" t="s">
        <v>291</v>
      </c>
    </row>
    <row r="14" spans="1:2" ht="15" customHeight="1">
      <c r="B14" s="3" t="s">
        <v>235</v>
      </c>
    </row>
    <row r="15" spans="1:2" ht="15" customHeight="1">
      <c r="B15" s="3" t="s">
        <v>236</v>
      </c>
    </row>
    <row r="16" spans="1:2" ht="15" customHeight="1">
      <c r="B16" s="3" t="s">
        <v>237</v>
      </c>
    </row>
    <row r="17" spans="1:2" ht="15" customHeight="1">
      <c r="B17" s="3" t="s">
        <v>238</v>
      </c>
    </row>
    <row r="18" spans="1:2" ht="15" customHeight="1">
      <c r="B18" s="3" t="s">
        <v>239</v>
      </c>
    </row>
    <row r="19" spans="1:2" ht="15" customHeight="1">
      <c r="B19" s="3" t="s">
        <v>292</v>
      </c>
    </row>
    <row r="20" spans="1:2" ht="15" customHeight="1">
      <c r="B20" s="3" t="s">
        <v>240</v>
      </c>
    </row>
    <row r="21" spans="1:2" ht="15" customHeight="1">
      <c r="B21" s="3" t="s">
        <v>241</v>
      </c>
    </row>
    <row r="22" spans="1:2" ht="15" customHeight="1">
      <c r="B22" s="3" t="s">
        <v>297</v>
      </c>
    </row>
    <row r="23" spans="1:2" ht="15" customHeight="1">
      <c r="B23" s="3" t="s">
        <v>243</v>
      </c>
    </row>
    <row r="24" spans="1:2" ht="15" customHeight="1">
      <c r="B24" s="3" t="s">
        <v>244</v>
      </c>
    </row>
    <row r="25" spans="1:2" ht="15" customHeight="1">
      <c r="B25" s="3" t="s">
        <v>245</v>
      </c>
    </row>
    <row r="26" spans="1:2" ht="15" customHeight="1">
      <c r="B26" s="3" t="s">
        <v>246</v>
      </c>
    </row>
    <row r="27" spans="1:2" ht="15" customHeight="1">
      <c r="B27" s="3" t="s">
        <v>275</v>
      </c>
    </row>
    <row r="28" spans="1:2" ht="15" customHeight="1">
      <c r="B28" s="3" t="s">
        <v>247</v>
      </c>
    </row>
    <row r="30" spans="1:2" ht="15" customHeight="1">
      <c r="A30" s="1" t="s">
        <v>308</v>
      </c>
      <c r="B30" s="3" t="s">
        <v>296</v>
      </c>
    </row>
    <row r="32" spans="1:2" ht="15" customHeight="1">
      <c r="A32" s="1" t="s">
        <v>309</v>
      </c>
      <c r="B32" s="3" t="s">
        <v>249</v>
      </c>
    </row>
    <row r="33" spans="1:2" ht="15" customHeight="1">
      <c r="B33" s="3" t="s">
        <v>250</v>
      </c>
    </row>
    <row r="34" spans="1:2" ht="15" customHeight="1">
      <c r="B34" s="3" t="s">
        <v>251</v>
      </c>
    </row>
    <row r="35" spans="1:2" ht="15" customHeight="1">
      <c r="B35" s="3" t="s">
        <v>252</v>
      </c>
    </row>
    <row r="36" spans="1:2" ht="15" customHeight="1">
      <c r="B36" s="3" t="s">
        <v>253</v>
      </c>
    </row>
    <row r="37" spans="1:2" ht="15" customHeight="1">
      <c r="B37" s="3" t="s">
        <v>254</v>
      </c>
    </row>
    <row r="38" spans="1:2" ht="15" customHeight="1">
      <c r="B38" s="3" t="s">
        <v>255</v>
      </c>
    </row>
    <row r="39" spans="1:2" ht="15" customHeight="1">
      <c r="B39" s="3" t="s">
        <v>256</v>
      </c>
    </row>
    <row r="40" spans="1:2" ht="15" customHeight="1">
      <c r="B40" s="3" t="s">
        <v>257</v>
      </c>
    </row>
    <row r="41" spans="1:2" ht="15" customHeight="1">
      <c r="B41" s="3" t="s">
        <v>284</v>
      </c>
    </row>
    <row r="42" spans="1:2" ht="15" customHeight="1">
      <c r="B42" s="3" t="s">
        <v>286</v>
      </c>
    </row>
    <row r="43" spans="1:2" ht="15" customHeight="1">
      <c r="B43" s="3" t="s">
        <v>295</v>
      </c>
    </row>
    <row r="45" spans="1:2" ht="15" customHeight="1">
      <c r="A45" s="1" t="s">
        <v>310</v>
      </c>
      <c r="B45" s="3" t="s">
        <v>258</v>
      </c>
    </row>
    <row r="47" spans="1:2" ht="15" customHeight="1">
      <c r="A47" s="1" t="s">
        <v>311</v>
      </c>
      <c r="B47" s="3" t="s">
        <v>303</v>
      </c>
    </row>
    <row r="48" spans="1:2" ht="15" customHeight="1">
      <c r="B48" s="3" t="s">
        <v>304</v>
      </c>
    </row>
    <row r="49" spans="2:2" ht="15" customHeight="1">
      <c r="B49" s="3" t="s">
        <v>305</v>
      </c>
    </row>
    <row r="50" spans="2:2" ht="15" customHeight="1">
      <c r="B50" s="3" t="s">
        <v>306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showGridLines="0" zoomScaleNormal="100" workbookViewId="0">
      <selection activeCell="A18" sqref="A18"/>
    </sheetView>
  </sheetViews>
  <sheetFormatPr defaultRowHeight="15" customHeight="1"/>
  <cols>
    <col min="1" max="1" width="178.7109375" style="96" customWidth="1"/>
    <col min="2" max="16384" width="9.140625" style="95"/>
  </cols>
  <sheetData>
    <row r="1" spans="1:1" s="91" customFormat="1" ht="15" customHeight="1">
      <c r="A1" s="90" t="s">
        <v>0</v>
      </c>
    </row>
    <row r="2" spans="1:1" s="91" customFormat="1" ht="15" customHeight="1">
      <c r="A2" s="92" t="s">
        <v>268</v>
      </c>
    </row>
    <row r="3" spans="1:1" s="91" customFormat="1" ht="15" customHeight="1">
      <c r="A3" s="92"/>
    </row>
    <row r="4" spans="1:1" s="91" customFormat="1" ht="15" customHeight="1">
      <c r="A4" s="92"/>
    </row>
    <row r="5" spans="1:1" s="94" customFormat="1" ht="15" customHeight="1">
      <c r="A5" s="93"/>
    </row>
    <row r="7" spans="1:1" ht="38.25" customHeight="1">
      <c r="A7" s="81" t="s">
        <v>266</v>
      </c>
    </row>
    <row r="8" spans="1:1" ht="48" customHeight="1">
      <c r="A8" s="81" t="s">
        <v>281</v>
      </c>
    </row>
    <row r="9" spans="1:1" ht="35.25" customHeight="1">
      <c r="A9" s="81" t="s">
        <v>280</v>
      </c>
    </row>
    <row r="10" spans="1:1" ht="35.25" customHeight="1">
      <c r="A10" s="81" t="s">
        <v>270</v>
      </c>
    </row>
    <row r="11" spans="1:1" ht="39.75" customHeight="1">
      <c r="A11" s="81" t="s">
        <v>271</v>
      </c>
    </row>
    <row r="12" spans="1:1" ht="35.25" customHeight="1">
      <c r="A12" s="81" t="s">
        <v>282</v>
      </c>
    </row>
    <row r="13" spans="1:1" ht="21.75" customHeight="1">
      <c r="A13" s="81" t="s">
        <v>301</v>
      </c>
    </row>
    <row r="14" spans="1:1" ht="35.25" customHeight="1">
      <c r="A14" s="81" t="s">
        <v>267</v>
      </c>
    </row>
    <row r="15" spans="1:1" ht="33.75" customHeight="1">
      <c r="A15" s="81" t="s">
        <v>299</v>
      </c>
    </row>
    <row r="16" spans="1:1" s="140" customFormat="1" ht="30" customHeight="1">
      <c r="A16" s="81" t="s">
        <v>300</v>
      </c>
    </row>
    <row r="21" spans="1:1" ht="15" customHeight="1">
      <c r="A21" s="138"/>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71"/>
  <sheetViews>
    <sheetView showGridLines="0" zoomScaleNormal="100" workbookViewId="0">
      <pane xSplit="1" ySplit="4" topLeftCell="B251" activePane="bottomRight" state="frozen"/>
      <selection pane="topRight" activeCell="B1" sqref="B1"/>
      <selection pane="bottomLeft" activeCell="A7" sqref="A7"/>
      <selection pane="bottomRight" activeCell="B38" sqref="B38:E42"/>
    </sheetView>
  </sheetViews>
  <sheetFormatPr defaultRowHeight="14.25"/>
  <cols>
    <col min="1" max="1" width="69.42578125" style="1" customWidth="1"/>
    <col min="2" max="2" width="15.28515625" style="3" customWidth="1"/>
    <col min="3" max="5" width="15.28515625" style="1" customWidth="1"/>
    <col min="6" max="7" width="13.42578125" style="1" customWidth="1"/>
    <col min="8" max="8" width="15.28515625" style="3" customWidth="1"/>
    <col min="9" max="11" width="15.28515625" style="1" customWidth="1"/>
    <col min="12" max="12" width="13" style="1" customWidth="1"/>
    <col min="13" max="13" width="12.140625" style="1" customWidth="1"/>
    <col min="14" max="14" width="9.140625" style="110"/>
    <col min="15" max="16384" width="9.140625" style="35"/>
  </cols>
  <sheetData>
    <row r="1" spans="1:14" s="74" customFormat="1" ht="15.75">
      <c r="A1" s="22" t="s">
        <v>0</v>
      </c>
      <c r="B1" s="23"/>
      <c r="C1" s="24"/>
      <c r="D1" s="24"/>
      <c r="E1" s="24"/>
      <c r="F1" s="24"/>
      <c r="G1" s="24"/>
      <c r="H1" s="25"/>
      <c r="I1" s="24"/>
      <c r="J1" s="24"/>
      <c r="K1" s="24"/>
      <c r="L1" s="24"/>
      <c r="M1" s="25"/>
      <c r="N1" s="141"/>
    </row>
    <row r="2" spans="1:14" s="74" customFormat="1" ht="15.75">
      <c r="A2" s="27" t="s">
        <v>62</v>
      </c>
      <c r="B2" s="23"/>
      <c r="C2" s="24"/>
      <c r="D2" s="24"/>
      <c r="E2" s="24"/>
      <c r="F2" s="24"/>
      <c r="G2" s="24"/>
      <c r="H2" s="25"/>
      <c r="I2" s="24"/>
      <c r="J2" s="24"/>
      <c r="K2" s="24"/>
      <c r="L2" s="24"/>
      <c r="M2" s="25"/>
      <c r="N2" s="141"/>
    </row>
    <row r="3" spans="1:14" s="74" customFormat="1" ht="15.75">
      <c r="A3" s="27" t="s">
        <v>63</v>
      </c>
      <c r="B3" s="23"/>
      <c r="C3" s="24"/>
      <c r="D3" s="24"/>
      <c r="E3" s="24"/>
      <c r="F3" s="24"/>
      <c r="G3" s="24"/>
      <c r="H3" s="25"/>
      <c r="I3" s="24"/>
      <c r="J3" s="24"/>
      <c r="K3" s="24"/>
      <c r="L3" s="24"/>
      <c r="M3" s="25"/>
      <c r="N3" s="141"/>
    </row>
    <row r="4" spans="1:14" s="75" customFormat="1" ht="15">
      <c r="A4" s="7"/>
      <c r="B4" s="8" t="s">
        <v>120</v>
      </c>
      <c r="C4" s="7"/>
      <c r="D4" s="7"/>
      <c r="E4" s="7"/>
      <c r="F4" s="7"/>
      <c r="G4" s="7"/>
      <c r="H4" s="8" t="s">
        <v>121</v>
      </c>
      <c r="I4" s="7"/>
      <c r="J4" s="7"/>
      <c r="K4" s="7"/>
      <c r="L4" s="7"/>
      <c r="M4" s="7"/>
      <c r="N4" s="142"/>
    </row>
    <row r="5" spans="1:14" ht="15">
      <c r="A5" s="9" t="s">
        <v>226</v>
      </c>
      <c r="B5" s="5" t="s">
        <v>6</v>
      </c>
      <c r="C5" s="6" t="s">
        <v>8</v>
      </c>
      <c r="D5" s="6" t="s">
        <v>7</v>
      </c>
      <c r="E5" s="6" t="s">
        <v>9</v>
      </c>
      <c r="F5" s="6" t="s">
        <v>12</v>
      </c>
      <c r="G5" s="6"/>
      <c r="H5" s="5" t="s">
        <v>6</v>
      </c>
      <c r="I5" s="6" t="s">
        <v>8</v>
      </c>
      <c r="J5" s="6" t="s">
        <v>7</v>
      </c>
      <c r="K5" s="6" t="s">
        <v>9</v>
      </c>
      <c r="L5" s="6" t="s">
        <v>12</v>
      </c>
      <c r="M5" s="6"/>
    </row>
    <row r="6" spans="1:14" ht="15">
      <c r="A6" s="1" t="s">
        <v>1</v>
      </c>
      <c r="B6" s="3">
        <v>106</v>
      </c>
      <c r="C6" s="1">
        <v>49</v>
      </c>
      <c r="D6" s="1">
        <v>21</v>
      </c>
      <c r="E6" s="1">
        <v>79</v>
      </c>
      <c r="F6" s="76">
        <f>SUM(B6:E6)</f>
        <v>255</v>
      </c>
      <c r="G6" s="76"/>
      <c r="H6" s="3">
        <v>99.000000000000014</v>
      </c>
      <c r="I6" s="1">
        <v>30</v>
      </c>
      <c r="J6" s="1">
        <v>30</v>
      </c>
      <c r="K6" s="1">
        <v>78</v>
      </c>
      <c r="L6" s="76">
        <f t="shared" ref="L6:L11" si="0">SUM(H6:K6)</f>
        <v>237</v>
      </c>
    </row>
    <row r="7" spans="1:14" ht="15">
      <c r="A7" s="1" t="s">
        <v>2</v>
      </c>
      <c r="B7" s="3">
        <v>73.000000000000014</v>
      </c>
      <c r="C7" s="1">
        <v>20</v>
      </c>
      <c r="D7" s="1">
        <v>48</v>
      </c>
      <c r="E7" s="1">
        <v>72</v>
      </c>
      <c r="F7" s="76">
        <f t="shared" ref="F7:F11" si="1">SUM(B7:E7)</f>
        <v>213</v>
      </c>
      <c r="G7" s="76"/>
      <c r="H7" s="3">
        <v>72</v>
      </c>
      <c r="I7" s="1">
        <v>16</v>
      </c>
      <c r="J7" s="1">
        <v>58</v>
      </c>
      <c r="K7" s="1">
        <v>71</v>
      </c>
      <c r="L7" s="76">
        <f t="shared" si="0"/>
        <v>217</v>
      </c>
    </row>
    <row r="8" spans="1:14" ht="15">
      <c r="A8" s="1" t="s">
        <v>3</v>
      </c>
      <c r="B8" s="3">
        <v>0</v>
      </c>
      <c r="C8" s="1">
        <v>0</v>
      </c>
      <c r="D8" s="1">
        <v>0</v>
      </c>
      <c r="E8" s="1">
        <v>0</v>
      </c>
      <c r="F8" s="76">
        <f t="shared" si="1"/>
        <v>0</v>
      </c>
      <c r="G8" s="76"/>
      <c r="H8" s="3">
        <v>0</v>
      </c>
      <c r="I8" s="1">
        <v>0</v>
      </c>
      <c r="J8" s="1">
        <v>0</v>
      </c>
      <c r="K8" s="1">
        <v>0</v>
      </c>
      <c r="L8" s="76">
        <f t="shared" si="0"/>
        <v>0</v>
      </c>
    </row>
    <row r="9" spans="1:14" ht="15">
      <c r="A9" s="1" t="s">
        <v>4</v>
      </c>
      <c r="B9" s="3">
        <v>2.0000000000000004</v>
      </c>
      <c r="C9" s="1">
        <v>0</v>
      </c>
      <c r="D9" s="1">
        <v>0</v>
      </c>
      <c r="E9" s="1">
        <v>1</v>
      </c>
      <c r="F9" s="76">
        <f t="shared" si="1"/>
        <v>3.0000000000000004</v>
      </c>
      <c r="G9" s="76"/>
      <c r="H9" s="3">
        <v>1.0000000000000002</v>
      </c>
      <c r="I9" s="1">
        <v>5</v>
      </c>
      <c r="J9" s="1">
        <v>0</v>
      </c>
      <c r="K9" s="1">
        <v>1</v>
      </c>
      <c r="L9" s="76">
        <f t="shared" si="0"/>
        <v>7</v>
      </c>
    </row>
    <row r="10" spans="1:14" ht="15">
      <c r="A10" s="1" t="s">
        <v>5</v>
      </c>
      <c r="B10" s="3">
        <v>0</v>
      </c>
      <c r="C10" s="1">
        <v>0</v>
      </c>
      <c r="D10" s="1">
        <v>0</v>
      </c>
      <c r="E10" s="1">
        <v>0</v>
      </c>
      <c r="F10" s="76">
        <f t="shared" si="1"/>
        <v>0</v>
      </c>
      <c r="G10" s="76"/>
      <c r="H10" s="3">
        <v>0</v>
      </c>
      <c r="I10" s="1">
        <v>3</v>
      </c>
      <c r="J10" s="1">
        <v>0</v>
      </c>
      <c r="K10" s="1">
        <v>0</v>
      </c>
      <c r="L10" s="76">
        <f t="shared" si="0"/>
        <v>3</v>
      </c>
    </row>
    <row r="11" spans="1:14" s="75" customFormat="1" ht="15">
      <c r="A11" s="2" t="s">
        <v>12</v>
      </c>
      <c r="B11" s="4">
        <f>SUM(B6:B10)</f>
        <v>181</v>
      </c>
      <c r="C11" s="2">
        <f>SUM(C6:C10)</f>
        <v>69</v>
      </c>
      <c r="D11" s="2">
        <f>SUM(D6:D10)</f>
        <v>69</v>
      </c>
      <c r="E11" s="2">
        <f>SUM(E6:E10)</f>
        <v>152</v>
      </c>
      <c r="F11" s="2">
        <f t="shared" si="1"/>
        <v>471</v>
      </c>
      <c r="G11" s="2"/>
      <c r="H11" s="4">
        <f>SUM(H6:H10)</f>
        <v>172</v>
      </c>
      <c r="I11" s="2">
        <f>SUM(I6:I10)</f>
        <v>54</v>
      </c>
      <c r="J11" s="2">
        <f>SUM(J6:J10)</f>
        <v>88</v>
      </c>
      <c r="K11" s="2">
        <f>SUM(K6:K10)</f>
        <v>150</v>
      </c>
      <c r="L11" s="2">
        <f t="shared" si="0"/>
        <v>464</v>
      </c>
      <c r="M11" s="2"/>
      <c r="N11" s="142"/>
    </row>
    <row r="12" spans="1:14" ht="15">
      <c r="L12" s="76"/>
    </row>
    <row r="13" spans="1:14" ht="15">
      <c r="A13" s="9" t="s">
        <v>227</v>
      </c>
      <c r="B13" s="5" t="s">
        <v>6</v>
      </c>
      <c r="C13" s="6" t="s">
        <v>8</v>
      </c>
      <c r="D13" s="6" t="s">
        <v>7</v>
      </c>
      <c r="E13" s="6" t="s">
        <v>9</v>
      </c>
      <c r="F13" s="6" t="s">
        <v>12</v>
      </c>
      <c r="G13" s="6"/>
      <c r="H13" s="5" t="s">
        <v>6</v>
      </c>
      <c r="I13" s="6" t="s">
        <v>8</v>
      </c>
      <c r="J13" s="6" t="s">
        <v>7</v>
      </c>
      <c r="K13" s="6" t="s">
        <v>9</v>
      </c>
      <c r="L13" s="6" t="s">
        <v>12</v>
      </c>
      <c r="M13" s="6"/>
    </row>
    <row r="14" spans="1:14" ht="15">
      <c r="A14" s="1" t="s">
        <v>1</v>
      </c>
      <c r="B14" s="3">
        <v>30</v>
      </c>
      <c r="C14" s="1">
        <v>37</v>
      </c>
      <c r="D14" s="1">
        <v>17</v>
      </c>
      <c r="E14" s="1">
        <v>174</v>
      </c>
      <c r="F14" s="76">
        <f t="shared" ref="F14:F19" si="2">SUM(B14:E14)</f>
        <v>258</v>
      </c>
      <c r="G14" s="76"/>
      <c r="H14" s="3">
        <v>22</v>
      </c>
      <c r="I14" s="1">
        <v>33</v>
      </c>
      <c r="J14" s="1">
        <v>66</v>
      </c>
      <c r="K14" s="1">
        <v>124</v>
      </c>
      <c r="L14" s="76">
        <f t="shared" ref="L14:L19" si="3">SUM(H14:K14)</f>
        <v>245</v>
      </c>
    </row>
    <row r="15" spans="1:14" ht="15">
      <c r="A15" s="1" t="s">
        <v>2</v>
      </c>
      <c r="B15" s="3">
        <v>12</v>
      </c>
      <c r="C15" s="1">
        <v>9</v>
      </c>
      <c r="D15" s="1">
        <v>8</v>
      </c>
      <c r="E15" s="1">
        <v>97</v>
      </c>
      <c r="F15" s="76">
        <f t="shared" si="2"/>
        <v>126</v>
      </c>
      <c r="G15" s="76"/>
      <c r="H15" s="3">
        <v>12</v>
      </c>
      <c r="I15" s="1">
        <v>6</v>
      </c>
      <c r="J15" s="1">
        <v>24</v>
      </c>
      <c r="K15" s="1">
        <v>72</v>
      </c>
      <c r="L15" s="76">
        <f t="shared" si="3"/>
        <v>114</v>
      </c>
    </row>
    <row r="16" spans="1:14" ht="15">
      <c r="A16" s="1" t="s">
        <v>3</v>
      </c>
      <c r="B16" s="3">
        <v>0</v>
      </c>
      <c r="C16" s="1">
        <v>0</v>
      </c>
      <c r="D16" s="1">
        <v>0</v>
      </c>
      <c r="E16" s="1">
        <v>0</v>
      </c>
      <c r="F16" s="76">
        <f t="shared" si="2"/>
        <v>0</v>
      </c>
      <c r="G16" s="76"/>
      <c r="H16" s="3">
        <v>0</v>
      </c>
      <c r="I16" s="1">
        <v>0</v>
      </c>
      <c r="J16" s="1">
        <v>0</v>
      </c>
      <c r="K16" s="1">
        <v>0</v>
      </c>
      <c r="L16" s="76">
        <f t="shared" si="3"/>
        <v>0</v>
      </c>
    </row>
    <row r="17" spans="1:13" ht="15">
      <c r="A17" s="1" t="s">
        <v>4</v>
      </c>
      <c r="B17" s="3">
        <v>0</v>
      </c>
      <c r="C17" s="1">
        <v>2</v>
      </c>
      <c r="D17" s="1">
        <v>0</v>
      </c>
      <c r="E17" s="1">
        <v>1</v>
      </c>
      <c r="F17" s="76">
        <f t="shared" si="2"/>
        <v>3</v>
      </c>
      <c r="G17" s="76"/>
      <c r="H17" s="3">
        <v>0</v>
      </c>
      <c r="I17" s="1">
        <v>0</v>
      </c>
      <c r="J17" s="1">
        <v>0</v>
      </c>
      <c r="K17" s="1">
        <v>0</v>
      </c>
      <c r="L17" s="76">
        <f t="shared" si="3"/>
        <v>0</v>
      </c>
    </row>
    <row r="18" spans="1:13" ht="15">
      <c r="A18" s="1" t="s">
        <v>5</v>
      </c>
      <c r="B18" s="3">
        <v>0</v>
      </c>
      <c r="C18" s="1">
        <v>0</v>
      </c>
      <c r="D18" s="1">
        <v>0</v>
      </c>
      <c r="E18" s="1">
        <v>0</v>
      </c>
      <c r="F18" s="76">
        <f t="shared" si="2"/>
        <v>0</v>
      </c>
      <c r="G18" s="76"/>
      <c r="H18" s="3">
        <v>1</v>
      </c>
      <c r="I18" s="1">
        <v>3</v>
      </c>
      <c r="J18" s="1">
        <v>1</v>
      </c>
      <c r="K18" s="1">
        <v>2</v>
      </c>
      <c r="L18" s="76">
        <f t="shared" si="3"/>
        <v>7</v>
      </c>
    </row>
    <row r="19" spans="1:13" ht="15">
      <c r="A19" s="2" t="s">
        <v>12</v>
      </c>
      <c r="B19" s="4">
        <f>SUM(B14:B18)</f>
        <v>42</v>
      </c>
      <c r="C19" s="2">
        <f>SUM(C14:C18)</f>
        <v>48</v>
      </c>
      <c r="D19" s="2">
        <f>SUM(D14:D18)</f>
        <v>25</v>
      </c>
      <c r="E19" s="2">
        <f>SUM(E14:E18)</f>
        <v>272</v>
      </c>
      <c r="F19" s="2">
        <f t="shared" si="2"/>
        <v>387</v>
      </c>
      <c r="G19" s="2"/>
      <c r="H19" s="4">
        <f>SUM(H14:H18)</f>
        <v>35</v>
      </c>
      <c r="I19" s="2">
        <f>SUM(I14:I18)</f>
        <v>42</v>
      </c>
      <c r="J19" s="2">
        <f>SUM(J14:J18)</f>
        <v>91</v>
      </c>
      <c r="K19" s="2">
        <f>SUM(K14:K18)</f>
        <v>198</v>
      </c>
      <c r="L19" s="2">
        <f t="shared" si="3"/>
        <v>366</v>
      </c>
      <c r="M19" s="10"/>
    </row>
    <row r="21" spans="1:13" ht="15">
      <c r="A21" s="9" t="s">
        <v>228</v>
      </c>
      <c r="B21" s="17" t="s">
        <v>6</v>
      </c>
      <c r="C21" s="13" t="s">
        <v>8</v>
      </c>
      <c r="D21" s="13" t="s">
        <v>7</v>
      </c>
      <c r="E21" s="13" t="s">
        <v>9</v>
      </c>
      <c r="F21" s="6" t="s">
        <v>12</v>
      </c>
      <c r="G21" s="139"/>
      <c r="H21" s="17" t="s">
        <v>6</v>
      </c>
      <c r="I21" s="13" t="s">
        <v>8</v>
      </c>
      <c r="J21" s="13" t="s">
        <v>7</v>
      </c>
      <c r="K21" s="13" t="s">
        <v>9</v>
      </c>
      <c r="L21" s="6" t="s">
        <v>12</v>
      </c>
      <c r="M21" s="6"/>
    </row>
    <row r="22" spans="1:13" ht="15">
      <c r="A22" s="1" t="s">
        <v>1</v>
      </c>
      <c r="B22" s="10">
        <f>SUM(B6+B14)</f>
        <v>136</v>
      </c>
      <c r="C22" s="10">
        <f t="shared" ref="C22:E22" si="4">SUM(C6+C14)</f>
        <v>86</v>
      </c>
      <c r="D22" s="10">
        <f t="shared" si="4"/>
        <v>38</v>
      </c>
      <c r="E22" s="10">
        <f t="shared" si="4"/>
        <v>253</v>
      </c>
      <c r="F22" s="76">
        <f t="shared" ref="F22:F27" si="5">SUM(B22:E22)</f>
        <v>513</v>
      </c>
      <c r="G22" s="76"/>
      <c r="H22" s="20">
        <f>SUM(H6+H14)</f>
        <v>121.00000000000001</v>
      </c>
      <c r="I22" s="10">
        <f t="shared" ref="I22:K22" si="6">SUM(I6+I14)</f>
        <v>63</v>
      </c>
      <c r="J22" s="10">
        <f t="shared" si="6"/>
        <v>96</v>
      </c>
      <c r="K22" s="10">
        <f t="shared" si="6"/>
        <v>202</v>
      </c>
      <c r="L22" s="76">
        <f t="shared" ref="L22:L27" si="7">SUM(H22:K22)</f>
        <v>482</v>
      </c>
    </row>
    <row r="23" spans="1:13" ht="15">
      <c r="A23" s="1" t="s">
        <v>2</v>
      </c>
      <c r="B23" s="12">
        <f t="shared" ref="B23:E26" si="8">SUM(B7+B15)</f>
        <v>85.000000000000014</v>
      </c>
      <c r="C23" s="12">
        <f t="shared" si="8"/>
        <v>29</v>
      </c>
      <c r="D23" s="12">
        <f t="shared" si="8"/>
        <v>56</v>
      </c>
      <c r="E23" s="12">
        <f t="shared" si="8"/>
        <v>169</v>
      </c>
      <c r="F23" s="76">
        <f t="shared" si="5"/>
        <v>339</v>
      </c>
      <c r="G23" s="76"/>
      <c r="H23" s="3">
        <f t="shared" ref="H23:K23" si="9">SUM(H7+H15)</f>
        <v>84</v>
      </c>
      <c r="I23" s="12">
        <f t="shared" si="9"/>
        <v>22</v>
      </c>
      <c r="J23" s="12">
        <f t="shared" si="9"/>
        <v>82</v>
      </c>
      <c r="K23" s="12">
        <f t="shared" si="9"/>
        <v>143</v>
      </c>
      <c r="L23" s="76">
        <f t="shared" si="7"/>
        <v>331</v>
      </c>
    </row>
    <row r="24" spans="1:13" ht="15">
      <c r="A24" s="1" t="s">
        <v>3</v>
      </c>
      <c r="B24" s="12">
        <f t="shared" si="8"/>
        <v>0</v>
      </c>
      <c r="C24" s="12">
        <f t="shared" si="8"/>
        <v>0</v>
      </c>
      <c r="D24" s="12">
        <f t="shared" si="8"/>
        <v>0</v>
      </c>
      <c r="E24" s="12">
        <f t="shared" si="8"/>
        <v>0</v>
      </c>
      <c r="F24" s="76">
        <f t="shared" si="5"/>
        <v>0</v>
      </c>
      <c r="G24" s="76"/>
      <c r="H24" s="3">
        <f t="shared" ref="H24:K24" si="10">SUM(H8+H16)</f>
        <v>0</v>
      </c>
      <c r="I24" s="12">
        <f t="shared" si="10"/>
        <v>0</v>
      </c>
      <c r="J24" s="12">
        <f t="shared" si="10"/>
        <v>0</v>
      </c>
      <c r="K24" s="12">
        <f t="shared" si="10"/>
        <v>0</v>
      </c>
      <c r="L24" s="76">
        <f t="shared" si="7"/>
        <v>0</v>
      </c>
    </row>
    <row r="25" spans="1:13" ht="15">
      <c r="A25" s="1" t="s">
        <v>4</v>
      </c>
      <c r="B25" s="12">
        <f t="shared" si="8"/>
        <v>2.0000000000000004</v>
      </c>
      <c r="C25" s="12">
        <f t="shared" si="8"/>
        <v>2</v>
      </c>
      <c r="D25" s="12">
        <f t="shared" si="8"/>
        <v>0</v>
      </c>
      <c r="E25" s="12">
        <f t="shared" si="8"/>
        <v>2</v>
      </c>
      <c r="F25" s="76">
        <f t="shared" si="5"/>
        <v>6</v>
      </c>
      <c r="G25" s="76"/>
      <c r="H25" s="3">
        <f t="shared" ref="H25:K25" si="11">SUM(H9+H17)</f>
        <v>1.0000000000000002</v>
      </c>
      <c r="I25" s="12">
        <f t="shared" si="11"/>
        <v>5</v>
      </c>
      <c r="J25" s="12">
        <f t="shared" si="11"/>
        <v>0</v>
      </c>
      <c r="K25" s="12">
        <f t="shared" si="11"/>
        <v>1</v>
      </c>
      <c r="L25" s="76">
        <f t="shared" si="7"/>
        <v>7</v>
      </c>
    </row>
    <row r="26" spans="1:13" ht="15">
      <c r="A26" s="1" t="s">
        <v>5</v>
      </c>
      <c r="B26" s="19">
        <f t="shared" si="8"/>
        <v>0</v>
      </c>
      <c r="C26" s="19">
        <f t="shared" si="8"/>
        <v>0</v>
      </c>
      <c r="D26" s="19">
        <f t="shared" si="8"/>
        <v>0</v>
      </c>
      <c r="E26" s="19">
        <f t="shared" si="8"/>
        <v>0</v>
      </c>
      <c r="F26" s="76">
        <f t="shared" si="5"/>
        <v>0</v>
      </c>
      <c r="G26" s="76"/>
      <c r="H26" s="21">
        <f t="shared" ref="H26:K26" si="12">SUM(H10+H18)</f>
        <v>1</v>
      </c>
      <c r="I26" s="19">
        <f t="shared" si="12"/>
        <v>6</v>
      </c>
      <c r="J26" s="19">
        <f t="shared" si="12"/>
        <v>1</v>
      </c>
      <c r="K26" s="19">
        <f t="shared" si="12"/>
        <v>2</v>
      </c>
      <c r="L26" s="76">
        <f t="shared" si="7"/>
        <v>10</v>
      </c>
    </row>
    <row r="27" spans="1:13" ht="15">
      <c r="A27" s="2" t="s">
        <v>12</v>
      </c>
      <c r="B27" s="14">
        <f>SUM(B22:B26)</f>
        <v>223</v>
      </c>
      <c r="C27" s="16">
        <f>SUM(C22:C26)</f>
        <v>117</v>
      </c>
      <c r="D27" s="16">
        <f>SUM(D22:D26)</f>
        <v>94</v>
      </c>
      <c r="E27" s="16">
        <f>SUM(E22:E26)</f>
        <v>424</v>
      </c>
      <c r="F27" s="2">
        <f t="shared" si="5"/>
        <v>858</v>
      </c>
      <c r="G27" s="77"/>
      <c r="H27" s="14">
        <f>SUM(H22:H26)</f>
        <v>207</v>
      </c>
      <c r="I27" s="16">
        <f>SUM(I22:I26)</f>
        <v>96</v>
      </c>
      <c r="J27" s="16">
        <f>SUM(J22:J26)</f>
        <v>179</v>
      </c>
      <c r="K27" s="16">
        <f>SUM(K22:K26)</f>
        <v>348</v>
      </c>
      <c r="L27" s="2">
        <f t="shared" si="7"/>
        <v>830</v>
      </c>
      <c r="M27" s="10"/>
    </row>
    <row r="29" spans="1:13" ht="15">
      <c r="A29" s="11" t="s">
        <v>229</v>
      </c>
      <c r="B29" s="5" t="s">
        <v>6</v>
      </c>
      <c r="C29" s="6" t="s">
        <v>8</v>
      </c>
      <c r="D29" s="6" t="s">
        <v>7</v>
      </c>
      <c r="E29" s="6" t="s">
        <v>9</v>
      </c>
      <c r="F29" s="6" t="s">
        <v>12</v>
      </c>
      <c r="G29" s="6"/>
      <c r="H29" s="5" t="s">
        <v>6</v>
      </c>
      <c r="I29" s="6" t="s">
        <v>8</v>
      </c>
      <c r="J29" s="6" t="s">
        <v>7</v>
      </c>
      <c r="K29" s="6" t="s">
        <v>9</v>
      </c>
      <c r="L29" s="6" t="s">
        <v>12</v>
      </c>
      <c r="M29" s="6"/>
    </row>
    <row r="30" spans="1:13" ht="15">
      <c r="A30" s="1" t="s">
        <v>1</v>
      </c>
      <c r="B30" s="3">
        <v>8</v>
      </c>
      <c r="C30" s="1">
        <v>6</v>
      </c>
      <c r="D30" s="1">
        <v>271</v>
      </c>
      <c r="E30" s="1">
        <v>9</v>
      </c>
      <c r="F30" s="76">
        <f t="shared" ref="F30:F35" si="13">SUM(B30:E30)</f>
        <v>294</v>
      </c>
      <c r="G30" s="76"/>
      <c r="H30" s="3">
        <v>6</v>
      </c>
      <c r="I30" s="1">
        <v>20</v>
      </c>
      <c r="J30" s="1">
        <v>84</v>
      </c>
      <c r="K30" s="1">
        <v>8</v>
      </c>
      <c r="L30" s="76">
        <f t="shared" ref="L30:L35" si="14">SUM(H30:K30)</f>
        <v>118</v>
      </c>
    </row>
    <row r="31" spans="1:13" ht="15">
      <c r="A31" s="1" t="s">
        <v>2</v>
      </c>
      <c r="B31" s="3">
        <v>1</v>
      </c>
      <c r="C31" s="1">
        <v>4</v>
      </c>
      <c r="D31" s="1">
        <v>206</v>
      </c>
      <c r="E31" s="1">
        <v>9</v>
      </c>
      <c r="F31" s="76">
        <f t="shared" si="13"/>
        <v>220</v>
      </c>
      <c r="G31" s="76"/>
      <c r="H31" s="3">
        <v>1</v>
      </c>
      <c r="I31" s="1">
        <v>29</v>
      </c>
      <c r="J31" s="1">
        <v>83</v>
      </c>
      <c r="K31" s="1">
        <v>0</v>
      </c>
      <c r="L31" s="76">
        <f t="shared" si="14"/>
        <v>113</v>
      </c>
    </row>
    <row r="32" spans="1:13" ht="15">
      <c r="A32" s="1" t="s">
        <v>3</v>
      </c>
      <c r="B32" s="3">
        <v>0</v>
      </c>
      <c r="C32" s="1">
        <v>0</v>
      </c>
      <c r="D32" s="1">
        <v>3</v>
      </c>
      <c r="E32" s="1">
        <v>0</v>
      </c>
      <c r="F32" s="76">
        <f t="shared" si="13"/>
        <v>3</v>
      </c>
      <c r="G32" s="76"/>
      <c r="H32" s="3">
        <v>0</v>
      </c>
      <c r="I32" s="1">
        <v>0</v>
      </c>
      <c r="J32" s="1">
        <v>0</v>
      </c>
      <c r="K32" s="1">
        <v>0</v>
      </c>
      <c r="L32" s="76">
        <f t="shared" si="14"/>
        <v>0</v>
      </c>
    </row>
    <row r="33" spans="1:13" ht="15">
      <c r="A33" s="1" t="s">
        <v>4</v>
      </c>
      <c r="B33" s="3">
        <v>0</v>
      </c>
      <c r="C33" s="1">
        <v>0</v>
      </c>
      <c r="D33" s="1">
        <v>0</v>
      </c>
      <c r="E33" s="1">
        <v>0</v>
      </c>
      <c r="F33" s="76">
        <f t="shared" si="13"/>
        <v>0</v>
      </c>
      <c r="G33" s="76"/>
      <c r="H33" s="3">
        <v>0</v>
      </c>
      <c r="I33" s="1">
        <v>0</v>
      </c>
      <c r="J33" s="1">
        <v>0</v>
      </c>
      <c r="K33" s="1">
        <v>0</v>
      </c>
      <c r="L33" s="76">
        <f t="shared" si="14"/>
        <v>0</v>
      </c>
    </row>
    <row r="34" spans="1:13" ht="15">
      <c r="A34" s="1" t="s">
        <v>5</v>
      </c>
      <c r="B34" s="3">
        <v>0</v>
      </c>
      <c r="C34" s="1">
        <v>3</v>
      </c>
      <c r="D34" s="1">
        <v>4</v>
      </c>
      <c r="E34" s="1">
        <v>0</v>
      </c>
      <c r="F34" s="76">
        <f t="shared" si="13"/>
        <v>7</v>
      </c>
      <c r="G34" s="76"/>
      <c r="H34" s="3">
        <v>0</v>
      </c>
      <c r="I34" s="1">
        <v>13</v>
      </c>
      <c r="J34" s="1">
        <v>74</v>
      </c>
      <c r="K34" s="1">
        <v>0</v>
      </c>
      <c r="L34" s="76">
        <f t="shared" si="14"/>
        <v>87</v>
      </c>
    </row>
    <row r="35" spans="1:13" ht="15">
      <c r="A35" s="2" t="s">
        <v>12</v>
      </c>
      <c r="B35" s="4">
        <f>SUM(B30:B34)</f>
        <v>9</v>
      </c>
      <c r="C35" s="2">
        <f>SUM(C30:C34)</f>
        <v>13</v>
      </c>
      <c r="D35" s="2">
        <f>SUM(D30:D34)</f>
        <v>484</v>
      </c>
      <c r="E35" s="2">
        <f>SUM(E30:E34)</f>
        <v>18</v>
      </c>
      <c r="F35" s="2">
        <f t="shared" si="13"/>
        <v>524</v>
      </c>
      <c r="G35" s="2"/>
      <c r="H35" s="4">
        <f>SUM(H30:H34)</f>
        <v>7</v>
      </c>
      <c r="I35" s="2">
        <f>SUM(I30:I34)</f>
        <v>62</v>
      </c>
      <c r="J35" s="2">
        <f>SUM(J30:J34)</f>
        <v>241</v>
      </c>
      <c r="K35" s="2">
        <f>SUM(K30:K34)</f>
        <v>8</v>
      </c>
      <c r="L35" s="2">
        <f t="shared" si="14"/>
        <v>318</v>
      </c>
      <c r="M35" s="10"/>
    </row>
    <row r="37" spans="1:13" ht="15">
      <c r="A37" s="11" t="s">
        <v>230</v>
      </c>
      <c r="B37" s="5" t="s">
        <v>6</v>
      </c>
      <c r="C37" s="6" t="s">
        <v>8</v>
      </c>
      <c r="D37" s="6" t="s">
        <v>7</v>
      </c>
      <c r="E37" s="6" t="s">
        <v>9</v>
      </c>
      <c r="F37" s="6" t="s">
        <v>12</v>
      </c>
      <c r="G37" s="6"/>
      <c r="H37" s="5" t="s">
        <v>6</v>
      </c>
      <c r="I37" s="6" t="s">
        <v>8</v>
      </c>
      <c r="J37" s="6" t="s">
        <v>7</v>
      </c>
      <c r="K37" s="6" t="s">
        <v>9</v>
      </c>
      <c r="L37" s="6" t="s">
        <v>12</v>
      </c>
      <c r="M37" s="6"/>
    </row>
    <row r="38" spans="1:13" ht="15">
      <c r="A38" s="1" t="s">
        <v>1</v>
      </c>
      <c r="B38" s="3">
        <v>27</v>
      </c>
      <c r="C38" s="1">
        <v>143</v>
      </c>
      <c r="D38" s="1">
        <v>1333</v>
      </c>
      <c r="E38" s="1">
        <v>187</v>
      </c>
      <c r="F38" s="76">
        <f t="shared" ref="F38:F43" si="15">SUM(B38:E38)</f>
        <v>1690</v>
      </c>
      <c r="G38" s="76"/>
      <c r="H38" s="3">
        <v>15</v>
      </c>
      <c r="I38" s="1">
        <v>130</v>
      </c>
      <c r="J38" s="1">
        <v>1169</v>
      </c>
      <c r="K38" s="1">
        <v>85</v>
      </c>
      <c r="L38" s="76">
        <f t="shared" ref="L38:L43" si="16">SUM(H38:K38)</f>
        <v>1399</v>
      </c>
    </row>
    <row r="39" spans="1:13" ht="15">
      <c r="A39" s="1" t="s">
        <v>2</v>
      </c>
      <c r="B39" s="3">
        <v>31</v>
      </c>
      <c r="C39" s="1">
        <v>86</v>
      </c>
      <c r="D39" s="1">
        <v>1267</v>
      </c>
      <c r="E39" s="1">
        <v>200</v>
      </c>
      <c r="F39" s="76">
        <f t="shared" si="15"/>
        <v>1584</v>
      </c>
      <c r="G39" s="76"/>
      <c r="H39" s="3">
        <v>7</v>
      </c>
      <c r="I39" s="1">
        <v>142</v>
      </c>
      <c r="J39" s="1">
        <v>1107</v>
      </c>
      <c r="K39" s="1">
        <v>81</v>
      </c>
      <c r="L39" s="76">
        <f t="shared" si="16"/>
        <v>1337</v>
      </c>
    </row>
    <row r="40" spans="1:13" ht="15">
      <c r="A40" s="1" t="s">
        <v>3</v>
      </c>
      <c r="B40" s="3">
        <v>0</v>
      </c>
      <c r="C40" s="1">
        <v>1</v>
      </c>
      <c r="D40" s="1">
        <v>34</v>
      </c>
      <c r="E40" s="1">
        <v>0</v>
      </c>
      <c r="F40" s="76">
        <f t="shared" si="15"/>
        <v>35</v>
      </c>
      <c r="G40" s="76"/>
      <c r="H40" s="3">
        <v>0</v>
      </c>
      <c r="I40" s="1">
        <v>3</v>
      </c>
      <c r="J40" s="1">
        <v>26</v>
      </c>
      <c r="K40" s="1">
        <v>0</v>
      </c>
      <c r="L40" s="76">
        <f t="shared" si="16"/>
        <v>29</v>
      </c>
    </row>
    <row r="41" spans="1:13" ht="15">
      <c r="A41" s="1" t="s">
        <v>4</v>
      </c>
      <c r="B41" s="3">
        <v>0</v>
      </c>
      <c r="C41" s="1">
        <v>0</v>
      </c>
      <c r="D41" s="1">
        <v>258</v>
      </c>
      <c r="E41" s="1">
        <v>0</v>
      </c>
      <c r="F41" s="76">
        <f t="shared" si="15"/>
        <v>258</v>
      </c>
      <c r="G41" s="76"/>
      <c r="H41" s="3">
        <v>0</v>
      </c>
      <c r="I41" s="1">
        <v>1</v>
      </c>
      <c r="J41" s="1">
        <v>9</v>
      </c>
      <c r="K41" s="1">
        <v>0</v>
      </c>
      <c r="L41" s="76">
        <f t="shared" si="16"/>
        <v>10</v>
      </c>
    </row>
    <row r="42" spans="1:13" ht="15">
      <c r="A42" s="1" t="s">
        <v>5</v>
      </c>
      <c r="B42" s="3">
        <v>3</v>
      </c>
      <c r="C42" s="1">
        <v>41</v>
      </c>
      <c r="D42" s="1">
        <v>38</v>
      </c>
      <c r="E42" s="1">
        <v>5</v>
      </c>
      <c r="F42" s="76">
        <f t="shared" si="15"/>
        <v>87</v>
      </c>
      <c r="G42" s="76"/>
      <c r="H42" s="3">
        <v>2</v>
      </c>
      <c r="I42" s="1">
        <v>13</v>
      </c>
      <c r="J42" s="1">
        <v>744</v>
      </c>
      <c r="K42" s="1">
        <v>118</v>
      </c>
      <c r="L42" s="76">
        <f t="shared" si="16"/>
        <v>877</v>
      </c>
    </row>
    <row r="43" spans="1:13" ht="15">
      <c r="A43" s="2" t="s">
        <v>12</v>
      </c>
      <c r="B43" s="4">
        <f>SUM(B38:B42)</f>
        <v>61</v>
      </c>
      <c r="C43" s="2">
        <f>SUM(C38:C42)</f>
        <v>271</v>
      </c>
      <c r="D43" s="2">
        <f>SUM(D38:D42)</f>
        <v>2930</v>
      </c>
      <c r="E43" s="2">
        <f>SUM(E38:E42)</f>
        <v>392</v>
      </c>
      <c r="F43" s="2">
        <f t="shared" si="15"/>
        <v>3654</v>
      </c>
      <c r="G43" s="2"/>
      <c r="H43" s="4">
        <f>SUM(H38:H42)</f>
        <v>24</v>
      </c>
      <c r="I43" s="2">
        <f>SUM(I38:I42)</f>
        <v>289</v>
      </c>
      <c r="J43" s="2">
        <f>SUM(J38:J42)</f>
        <v>3055</v>
      </c>
      <c r="K43" s="2">
        <f>SUM(K38:K42)</f>
        <v>284</v>
      </c>
      <c r="L43" s="2">
        <f t="shared" si="16"/>
        <v>3652</v>
      </c>
      <c r="M43" s="10"/>
    </row>
    <row r="45" spans="1:13" ht="15">
      <c r="A45" s="9" t="s">
        <v>231</v>
      </c>
      <c r="B45" s="5" t="s">
        <v>6</v>
      </c>
      <c r="C45" s="6" t="s">
        <v>8</v>
      </c>
      <c r="D45" s="6" t="s">
        <v>7</v>
      </c>
      <c r="E45" s="6" t="s">
        <v>9</v>
      </c>
      <c r="F45" s="6" t="s">
        <v>12</v>
      </c>
      <c r="G45" s="6"/>
      <c r="H45" s="17" t="s">
        <v>6</v>
      </c>
      <c r="I45" s="13" t="s">
        <v>8</v>
      </c>
      <c r="J45" s="13" t="s">
        <v>7</v>
      </c>
      <c r="K45" s="13" t="s">
        <v>9</v>
      </c>
      <c r="L45" s="6" t="s">
        <v>12</v>
      </c>
      <c r="M45" s="6"/>
    </row>
    <row r="46" spans="1:13" ht="15">
      <c r="A46" s="1" t="s">
        <v>1</v>
      </c>
      <c r="B46" s="12">
        <f>B30+B38</f>
        <v>35</v>
      </c>
      <c r="C46" s="12">
        <f t="shared" ref="C46:E46" si="17">C30+C38</f>
        <v>149</v>
      </c>
      <c r="D46" s="12">
        <f t="shared" si="17"/>
        <v>1604</v>
      </c>
      <c r="E46" s="12">
        <f t="shared" si="17"/>
        <v>196</v>
      </c>
      <c r="F46" s="76">
        <f t="shared" ref="F46:F51" si="18">SUM(B46:E46)</f>
        <v>1984</v>
      </c>
      <c r="G46" s="76"/>
      <c r="H46" s="3">
        <f>H30+H38</f>
        <v>21</v>
      </c>
      <c r="I46" s="12">
        <f t="shared" ref="I46:K46" si="19">I30+I38</f>
        <v>150</v>
      </c>
      <c r="J46" s="12">
        <f t="shared" si="19"/>
        <v>1253</v>
      </c>
      <c r="K46" s="12">
        <f t="shared" si="19"/>
        <v>93</v>
      </c>
      <c r="L46" s="76">
        <f t="shared" ref="L46:L51" si="20">SUM(H46:K46)</f>
        <v>1517</v>
      </c>
    </row>
    <row r="47" spans="1:13" ht="15">
      <c r="A47" s="1" t="s">
        <v>2</v>
      </c>
      <c r="B47" s="12">
        <f t="shared" ref="B47:E50" si="21">B31+B39</f>
        <v>32</v>
      </c>
      <c r="C47" s="12">
        <f t="shared" si="21"/>
        <v>90</v>
      </c>
      <c r="D47" s="12">
        <f t="shared" si="21"/>
        <v>1473</v>
      </c>
      <c r="E47" s="12">
        <f t="shared" si="21"/>
        <v>209</v>
      </c>
      <c r="F47" s="76">
        <f t="shared" si="18"/>
        <v>1804</v>
      </c>
      <c r="G47" s="76"/>
      <c r="H47" s="3">
        <f t="shared" ref="H47:K47" si="22">H31+H39</f>
        <v>8</v>
      </c>
      <c r="I47" s="12">
        <f t="shared" si="22"/>
        <v>171</v>
      </c>
      <c r="J47" s="12">
        <f t="shared" si="22"/>
        <v>1190</v>
      </c>
      <c r="K47" s="12">
        <f t="shared" si="22"/>
        <v>81</v>
      </c>
      <c r="L47" s="76">
        <f t="shared" si="20"/>
        <v>1450</v>
      </c>
    </row>
    <row r="48" spans="1:13" ht="15">
      <c r="A48" s="1" t="s">
        <v>3</v>
      </c>
      <c r="B48" s="12">
        <f t="shared" si="21"/>
        <v>0</v>
      </c>
      <c r="C48" s="12">
        <f t="shared" si="21"/>
        <v>1</v>
      </c>
      <c r="D48" s="12">
        <f t="shared" si="21"/>
        <v>37</v>
      </c>
      <c r="E48" s="12">
        <f t="shared" si="21"/>
        <v>0</v>
      </c>
      <c r="F48" s="76">
        <f t="shared" si="18"/>
        <v>38</v>
      </c>
      <c r="G48" s="76"/>
      <c r="H48" s="3">
        <f t="shared" ref="H48:K48" si="23">H32+H40</f>
        <v>0</v>
      </c>
      <c r="I48" s="12">
        <f t="shared" si="23"/>
        <v>3</v>
      </c>
      <c r="J48" s="12">
        <f t="shared" si="23"/>
        <v>26</v>
      </c>
      <c r="K48" s="12">
        <f t="shared" si="23"/>
        <v>0</v>
      </c>
      <c r="L48" s="76">
        <f t="shared" si="20"/>
        <v>29</v>
      </c>
    </row>
    <row r="49" spans="1:13" ht="15">
      <c r="A49" s="1" t="s">
        <v>4</v>
      </c>
      <c r="B49" s="12">
        <f t="shared" si="21"/>
        <v>0</v>
      </c>
      <c r="C49" s="12">
        <f t="shared" si="21"/>
        <v>0</v>
      </c>
      <c r="D49" s="12">
        <f t="shared" si="21"/>
        <v>258</v>
      </c>
      <c r="E49" s="12">
        <f t="shared" si="21"/>
        <v>0</v>
      </c>
      <c r="F49" s="76">
        <f t="shared" si="18"/>
        <v>258</v>
      </c>
      <c r="G49" s="76"/>
      <c r="H49" s="3">
        <f t="shared" ref="H49:K49" si="24">H33+H41</f>
        <v>0</v>
      </c>
      <c r="I49" s="12">
        <f t="shared" si="24"/>
        <v>1</v>
      </c>
      <c r="J49" s="12">
        <f t="shared" si="24"/>
        <v>9</v>
      </c>
      <c r="K49" s="12">
        <f t="shared" si="24"/>
        <v>0</v>
      </c>
      <c r="L49" s="76">
        <f t="shared" si="20"/>
        <v>10</v>
      </c>
    </row>
    <row r="50" spans="1:13" ht="15">
      <c r="A50" s="1" t="s">
        <v>5</v>
      </c>
      <c r="B50" s="12">
        <f t="shared" si="21"/>
        <v>3</v>
      </c>
      <c r="C50" s="12">
        <f t="shared" si="21"/>
        <v>44</v>
      </c>
      <c r="D50" s="12">
        <f t="shared" si="21"/>
        <v>42</v>
      </c>
      <c r="E50" s="12">
        <f t="shared" si="21"/>
        <v>5</v>
      </c>
      <c r="F50" s="76">
        <f t="shared" si="18"/>
        <v>94</v>
      </c>
      <c r="G50" s="76"/>
      <c r="H50" s="21">
        <f t="shared" ref="H50:K50" si="25">H34+H42</f>
        <v>2</v>
      </c>
      <c r="I50" s="19">
        <f t="shared" si="25"/>
        <v>26</v>
      </c>
      <c r="J50" s="19">
        <f t="shared" si="25"/>
        <v>818</v>
      </c>
      <c r="K50" s="19">
        <f t="shared" si="25"/>
        <v>118</v>
      </c>
      <c r="L50" s="76">
        <f t="shared" si="20"/>
        <v>964</v>
      </c>
    </row>
    <row r="51" spans="1:13" ht="15">
      <c r="A51" s="2" t="s">
        <v>12</v>
      </c>
      <c r="B51" s="4">
        <f>SUM(B46:B50)</f>
        <v>70</v>
      </c>
      <c r="C51" s="2">
        <f>SUM(C46:C50)</f>
        <v>284</v>
      </c>
      <c r="D51" s="2">
        <f>SUM(D46:D50)</f>
        <v>3414</v>
      </c>
      <c r="E51" s="2">
        <f>SUM(E46:E50)</f>
        <v>410</v>
      </c>
      <c r="F51" s="2">
        <f t="shared" si="18"/>
        <v>4178</v>
      </c>
      <c r="G51" s="2"/>
      <c r="H51" s="14">
        <f>SUM(H46:H50)</f>
        <v>31</v>
      </c>
      <c r="I51" s="16">
        <f>SUM(I46:I50)</f>
        <v>351</v>
      </c>
      <c r="J51" s="16">
        <f>SUM(J46:J50)</f>
        <v>3296</v>
      </c>
      <c r="K51" s="16">
        <f>SUM(K46:K50)</f>
        <v>292</v>
      </c>
      <c r="L51" s="2">
        <f t="shared" si="20"/>
        <v>3970</v>
      </c>
      <c r="M51" s="10"/>
    </row>
    <row r="53" spans="1:13" ht="15">
      <c r="A53" s="9" t="s">
        <v>248</v>
      </c>
      <c r="B53" s="5" t="s">
        <v>6</v>
      </c>
      <c r="C53" s="6" t="s">
        <v>8</v>
      </c>
      <c r="D53" s="6" t="s">
        <v>7</v>
      </c>
      <c r="E53" s="6" t="s">
        <v>9</v>
      </c>
      <c r="F53" s="6" t="s">
        <v>61</v>
      </c>
      <c r="G53" s="6" t="s">
        <v>12</v>
      </c>
      <c r="H53" s="5" t="s">
        <v>6</v>
      </c>
      <c r="I53" s="6" t="s">
        <v>8</v>
      </c>
      <c r="J53" s="6" t="s">
        <v>7</v>
      </c>
      <c r="K53" s="6" t="s">
        <v>9</v>
      </c>
      <c r="L53" s="6" t="s">
        <v>61</v>
      </c>
      <c r="M53" s="6" t="s">
        <v>12</v>
      </c>
    </row>
    <row r="54" spans="1:13" ht="15">
      <c r="A54" s="1" t="s">
        <v>1</v>
      </c>
      <c r="B54" s="12">
        <f>SUM(B22+B46)</f>
        <v>171</v>
      </c>
      <c r="C54" s="12">
        <f t="shared" ref="C54:E54" si="26">SUM(C22+C46)</f>
        <v>235</v>
      </c>
      <c r="D54" s="12">
        <f t="shared" si="26"/>
        <v>1642</v>
      </c>
      <c r="E54" s="12">
        <f t="shared" si="26"/>
        <v>449</v>
      </c>
      <c r="F54" s="12">
        <v>416</v>
      </c>
      <c r="G54" s="16">
        <f t="shared" ref="G54:G59" si="27">SUM(B54:F54)</f>
        <v>2913</v>
      </c>
      <c r="H54" s="3">
        <f>SUM(H22+H46)</f>
        <v>142</v>
      </c>
      <c r="I54" s="12">
        <f t="shared" ref="I54:K54" si="28">SUM(I22+I46)</f>
        <v>213</v>
      </c>
      <c r="J54" s="12">
        <f t="shared" si="28"/>
        <v>1349</v>
      </c>
      <c r="K54" s="12">
        <f t="shared" si="28"/>
        <v>295</v>
      </c>
      <c r="L54" s="12">
        <v>415</v>
      </c>
      <c r="M54" s="76">
        <f t="shared" ref="M54:M59" si="29">SUM(H54:L54)</f>
        <v>2414</v>
      </c>
    </row>
    <row r="55" spans="1:13" ht="15">
      <c r="A55" s="1" t="s">
        <v>2</v>
      </c>
      <c r="B55" s="12">
        <f t="shared" ref="B55:E55" si="30">SUM(B23+B47)</f>
        <v>117.00000000000001</v>
      </c>
      <c r="C55" s="12">
        <f t="shared" si="30"/>
        <v>119</v>
      </c>
      <c r="D55" s="12">
        <f t="shared" si="30"/>
        <v>1529</v>
      </c>
      <c r="E55" s="12">
        <f t="shared" si="30"/>
        <v>378</v>
      </c>
      <c r="F55" s="12">
        <v>404</v>
      </c>
      <c r="G55" s="16">
        <f t="shared" si="27"/>
        <v>2547</v>
      </c>
      <c r="H55" s="3">
        <f t="shared" ref="H55:K55" si="31">SUM(H23+H47)</f>
        <v>92</v>
      </c>
      <c r="I55" s="12">
        <f t="shared" si="31"/>
        <v>193</v>
      </c>
      <c r="J55" s="12">
        <f t="shared" si="31"/>
        <v>1272</v>
      </c>
      <c r="K55" s="12">
        <f t="shared" si="31"/>
        <v>224</v>
      </c>
      <c r="L55" s="12">
        <v>412</v>
      </c>
      <c r="M55" s="76">
        <f t="shared" si="29"/>
        <v>2193</v>
      </c>
    </row>
    <row r="56" spans="1:13" ht="15">
      <c r="A56" s="1" t="s">
        <v>3</v>
      </c>
      <c r="B56" s="12">
        <f t="shared" ref="B56:E56" si="32">SUM(B24+B48)</f>
        <v>0</v>
      </c>
      <c r="C56" s="12">
        <f t="shared" si="32"/>
        <v>1</v>
      </c>
      <c r="D56" s="12">
        <f t="shared" si="32"/>
        <v>37</v>
      </c>
      <c r="E56" s="12">
        <f t="shared" si="32"/>
        <v>0</v>
      </c>
      <c r="F56" s="12">
        <v>2</v>
      </c>
      <c r="G56" s="16">
        <f t="shared" si="27"/>
        <v>40</v>
      </c>
      <c r="H56" s="3">
        <f t="shared" ref="H56:K56" si="33">SUM(H24+H48)</f>
        <v>0</v>
      </c>
      <c r="I56" s="12">
        <f t="shared" si="33"/>
        <v>3</v>
      </c>
      <c r="J56" s="12">
        <f t="shared" si="33"/>
        <v>26</v>
      </c>
      <c r="K56" s="12">
        <f t="shared" si="33"/>
        <v>0</v>
      </c>
      <c r="L56" s="12">
        <v>1</v>
      </c>
      <c r="M56" s="76">
        <f t="shared" si="29"/>
        <v>30</v>
      </c>
    </row>
    <row r="57" spans="1:13" ht="15">
      <c r="A57" s="1" t="s">
        <v>4</v>
      </c>
      <c r="B57" s="12">
        <f t="shared" ref="B57:E57" si="34">SUM(B25+B49)</f>
        <v>2.0000000000000004</v>
      </c>
      <c r="C57" s="12">
        <f t="shared" si="34"/>
        <v>2</v>
      </c>
      <c r="D57" s="12">
        <f t="shared" si="34"/>
        <v>258</v>
      </c>
      <c r="E57" s="12">
        <f t="shared" si="34"/>
        <v>2</v>
      </c>
      <c r="F57" s="12">
        <v>0</v>
      </c>
      <c r="G57" s="16">
        <f t="shared" si="27"/>
        <v>264</v>
      </c>
      <c r="H57" s="3">
        <f t="shared" ref="H57:K57" si="35">SUM(H25+H49)</f>
        <v>1.0000000000000002</v>
      </c>
      <c r="I57" s="12">
        <f t="shared" si="35"/>
        <v>6</v>
      </c>
      <c r="J57" s="12">
        <f t="shared" si="35"/>
        <v>9</v>
      </c>
      <c r="K57" s="12">
        <f t="shared" si="35"/>
        <v>1</v>
      </c>
      <c r="L57" s="12">
        <v>0</v>
      </c>
      <c r="M57" s="76">
        <f t="shared" si="29"/>
        <v>17</v>
      </c>
    </row>
    <row r="58" spans="1:13" ht="15">
      <c r="A58" s="1" t="s">
        <v>5</v>
      </c>
      <c r="B58" s="19">
        <f t="shared" ref="B58:E58" si="36">SUM(B26+B50)</f>
        <v>3</v>
      </c>
      <c r="C58" s="19">
        <f t="shared" si="36"/>
        <v>44</v>
      </c>
      <c r="D58" s="19">
        <f t="shared" si="36"/>
        <v>42</v>
      </c>
      <c r="E58" s="19">
        <f t="shared" si="36"/>
        <v>5</v>
      </c>
      <c r="F58" s="19">
        <v>0</v>
      </c>
      <c r="G58" s="78">
        <f t="shared" si="27"/>
        <v>94</v>
      </c>
      <c r="H58" s="21">
        <f t="shared" ref="H58:K58" si="37">SUM(H26+H50)</f>
        <v>3</v>
      </c>
      <c r="I58" s="19">
        <f t="shared" si="37"/>
        <v>32</v>
      </c>
      <c r="J58" s="19">
        <f t="shared" si="37"/>
        <v>819</v>
      </c>
      <c r="K58" s="19">
        <f t="shared" si="37"/>
        <v>120</v>
      </c>
      <c r="L58" s="19">
        <v>0</v>
      </c>
      <c r="M58" s="76">
        <f t="shared" si="29"/>
        <v>974</v>
      </c>
    </row>
    <row r="59" spans="1:13" ht="15">
      <c r="A59" s="2" t="s">
        <v>12</v>
      </c>
      <c r="B59" s="14">
        <f>SUM(B54:B58)</f>
        <v>293</v>
      </c>
      <c r="C59" s="16">
        <f>SUM(C54:C58)</f>
        <v>401</v>
      </c>
      <c r="D59" s="16">
        <f>SUM(D54:D58)</f>
        <v>3508</v>
      </c>
      <c r="E59" s="16">
        <f>SUM(E54:E58)</f>
        <v>834</v>
      </c>
      <c r="F59" s="16">
        <v>822</v>
      </c>
      <c r="G59" s="16">
        <f t="shared" si="27"/>
        <v>5858</v>
      </c>
      <c r="H59" s="14">
        <f>SUM(H54:H58)</f>
        <v>238</v>
      </c>
      <c r="I59" s="16">
        <f>SUM(I54:I58)</f>
        <v>447</v>
      </c>
      <c r="J59" s="16">
        <f>SUM(J54:J58)</f>
        <v>3475</v>
      </c>
      <c r="K59" s="16">
        <f>SUM(K54:K58)</f>
        <v>640</v>
      </c>
      <c r="L59" s="16">
        <f>SUM(L54:L58)</f>
        <v>828</v>
      </c>
      <c r="M59" s="2">
        <f t="shared" si="29"/>
        <v>5628</v>
      </c>
    </row>
    <row r="60" spans="1:13">
      <c r="G60" s="84"/>
    </row>
    <row r="61" spans="1:13" ht="15">
      <c r="A61" s="9" t="s">
        <v>233</v>
      </c>
      <c r="B61" s="5" t="s">
        <v>6</v>
      </c>
      <c r="C61" s="6" t="s">
        <v>8</v>
      </c>
      <c r="D61" s="6" t="s">
        <v>7</v>
      </c>
      <c r="E61" s="6" t="s">
        <v>9</v>
      </c>
      <c r="F61" s="6" t="s">
        <v>12</v>
      </c>
      <c r="G61" s="6"/>
      <c r="H61" s="5" t="s">
        <v>6</v>
      </c>
      <c r="I61" s="6" t="s">
        <v>8</v>
      </c>
      <c r="J61" s="6" t="s">
        <v>7</v>
      </c>
      <c r="K61" s="6" t="s">
        <v>9</v>
      </c>
      <c r="L61" s="6" t="s">
        <v>12</v>
      </c>
      <c r="M61" s="6"/>
    </row>
    <row r="62" spans="1:13" ht="15">
      <c r="A62" s="1" t="s">
        <v>13</v>
      </c>
      <c r="B62" s="3">
        <v>0</v>
      </c>
      <c r="C62" s="1">
        <v>0</v>
      </c>
      <c r="D62" s="1">
        <v>0</v>
      </c>
      <c r="E62" s="1">
        <v>0</v>
      </c>
      <c r="F62" s="76">
        <f t="shared" ref="F62:F71" si="38">SUM(B62:E62)</f>
        <v>0</v>
      </c>
      <c r="H62" s="3">
        <v>0</v>
      </c>
      <c r="I62" s="1">
        <v>0</v>
      </c>
      <c r="J62" s="1">
        <v>0</v>
      </c>
      <c r="K62" s="1">
        <v>0</v>
      </c>
      <c r="L62" s="76">
        <f t="shared" ref="L62:L71" si="39">SUM(H62:K62)</f>
        <v>0</v>
      </c>
    </row>
    <row r="63" spans="1:13" ht="15">
      <c r="A63" s="1" t="s">
        <v>14</v>
      </c>
      <c r="B63" s="3">
        <v>0</v>
      </c>
      <c r="C63" s="1">
        <v>3</v>
      </c>
      <c r="D63" s="1">
        <v>1</v>
      </c>
      <c r="E63" s="1">
        <v>69</v>
      </c>
      <c r="F63" s="76">
        <f t="shared" si="38"/>
        <v>73</v>
      </c>
      <c r="H63" s="3">
        <v>0</v>
      </c>
      <c r="I63" s="1">
        <v>1</v>
      </c>
      <c r="J63" s="1">
        <v>3</v>
      </c>
      <c r="K63" s="1">
        <v>23</v>
      </c>
      <c r="L63" s="76">
        <f t="shared" si="39"/>
        <v>27</v>
      </c>
    </row>
    <row r="64" spans="1:13" ht="15">
      <c r="A64" s="1" t="s">
        <v>15</v>
      </c>
      <c r="B64" s="3">
        <v>31</v>
      </c>
      <c r="C64" s="1">
        <v>36</v>
      </c>
      <c r="D64" s="1">
        <v>15</v>
      </c>
      <c r="E64" s="1">
        <v>111</v>
      </c>
      <c r="F64" s="76">
        <f t="shared" si="38"/>
        <v>193</v>
      </c>
      <c r="H64" s="3">
        <v>14</v>
      </c>
      <c r="I64" s="1">
        <v>26</v>
      </c>
      <c r="J64" s="1">
        <v>35</v>
      </c>
      <c r="K64" s="1">
        <v>118</v>
      </c>
      <c r="L64" s="76">
        <f t="shared" si="39"/>
        <v>193</v>
      </c>
    </row>
    <row r="65" spans="1:14" ht="15">
      <c r="A65" s="1" t="s">
        <v>16</v>
      </c>
      <c r="B65" s="3">
        <v>53</v>
      </c>
      <c r="C65" s="1">
        <v>30</v>
      </c>
      <c r="D65" s="1">
        <v>24</v>
      </c>
      <c r="E65" s="1">
        <v>105</v>
      </c>
      <c r="F65" s="76">
        <f t="shared" si="38"/>
        <v>212</v>
      </c>
      <c r="H65" s="3">
        <v>56</v>
      </c>
      <c r="I65" s="1">
        <v>21</v>
      </c>
      <c r="J65" s="1">
        <v>34</v>
      </c>
      <c r="K65" s="1">
        <v>89</v>
      </c>
      <c r="L65" s="76">
        <f t="shared" si="39"/>
        <v>200</v>
      </c>
    </row>
    <row r="66" spans="1:14" ht="15">
      <c r="A66" s="1" t="s">
        <v>17</v>
      </c>
      <c r="B66" s="3">
        <v>69</v>
      </c>
      <c r="C66" s="1">
        <v>25</v>
      </c>
      <c r="D66" s="1">
        <v>25</v>
      </c>
      <c r="E66" s="1">
        <v>72</v>
      </c>
      <c r="F66" s="76">
        <f t="shared" si="38"/>
        <v>191</v>
      </c>
      <c r="H66" s="3">
        <v>76</v>
      </c>
      <c r="I66" s="1">
        <v>14</v>
      </c>
      <c r="J66" s="1">
        <v>34</v>
      </c>
      <c r="K66" s="1">
        <v>63</v>
      </c>
      <c r="L66" s="76">
        <f t="shared" si="39"/>
        <v>187</v>
      </c>
    </row>
    <row r="67" spans="1:14" ht="15">
      <c r="A67" s="1" t="s">
        <v>18</v>
      </c>
      <c r="B67" s="3">
        <v>43</v>
      </c>
      <c r="C67" s="1">
        <v>11</v>
      </c>
      <c r="D67" s="1">
        <v>21</v>
      </c>
      <c r="E67" s="1">
        <v>41</v>
      </c>
      <c r="F67" s="76">
        <f t="shared" si="38"/>
        <v>116</v>
      </c>
      <c r="H67" s="3">
        <v>39</v>
      </c>
      <c r="I67" s="1">
        <v>8</v>
      </c>
      <c r="J67" s="1">
        <v>25</v>
      </c>
      <c r="K67" s="1">
        <v>43</v>
      </c>
      <c r="L67" s="76">
        <f t="shared" si="39"/>
        <v>115</v>
      </c>
    </row>
    <row r="68" spans="1:14" ht="15">
      <c r="A68" s="1" t="s">
        <v>19</v>
      </c>
      <c r="B68" s="3">
        <v>11</v>
      </c>
      <c r="C68" s="1">
        <v>4</v>
      </c>
      <c r="D68" s="1">
        <v>5</v>
      </c>
      <c r="E68" s="1">
        <v>13</v>
      </c>
      <c r="F68" s="76">
        <f t="shared" si="38"/>
        <v>33</v>
      </c>
      <c r="H68" s="3">
        <v>7</v>
      </c>
      <c r="I68" s="1">
        <v>5</v>
      </c>
      <c r="J68" s="1">
        <v>3</v>
      </c>
      <c r="K68" s="1">
        <v>6</v>
      </c>
      <c r="L68" s="76">
        <f t="shared" si="39"/>
        <v>21</v>
      </c>
    </row>
    <row r="69" spans="1:14" ht="15">
      <c r="A69" s="1" t="s">
        <v>20</v>
      </c>
      <c r="B69" s="3">
        <v>2</v>
      </c>
      <c r="C69" s="1">
        <v>6</v>
      </c>
      <c r="D69" s="1">
        <v>0</v>
      </c>
      <c r="E69" s="1">
        <v>0</v>
      </c>
      <c r="F69" s="76">
        <f t="shared" si="38"/>
        <v>8</v>
      </c>
      <c r="H69" s="3">
        <v>4</v>
      </c>
      <c r="I69" s="1">
        <v>8</v>
      </c>
      <c r="J69" s="1">
        <v>0</v>
      </c>
      <c r="K69" s="1">
        <v>1</v>
      </c>
      <c r="L69" s="76">
        <f t="shared" si="39"/>
        <v>13</v>
      </c>
    </row>
    <row r="70" spans="1:14" ht="15">
      <c r="A70" s="1" t="s">
        <v>5</v>
      </c>
      <c r="B70" s="3">
        <v>0</v>
      </c>
      <c r="C70" s="1">
        <v>0</v>
      </c>
      <c r="D70" s="1">
        <v>0</v>
      </c>
      <c r="E70" s="1">
        <v>5</v>
      </c>
      <c r="F70" s="76">
        <f t="shared" si="38"/>
        <v>5</v>
      </c>
      <c r="H70" s="3">
        <v>7</v>
      </c>
      <c r="I70" s="1">
        <v>11</v>
      </c>
      <c r="J70" s="1">
        <v>45</v>
      </c>
      <c r="K70" s="1">
        <v>13</v>
      </c>
      <c r="L70" s="76">
        <f t="shared" si="39"/>
        <v>76</v>
      </c>
    </row>
    <row r="71" spans="1:14" s="75" customFormat="1" ht="15">
      <c r="A71" s="2" t="s">
        <v>12</v>
      </c>
      <c r="B71" s="4">
        <v>209</v>
      </c>
      <c r="C71" s="2">
        <v>115</v>
      </c>
      <c r="D71" s="2">
        <v>91</v>
      </c>
      <c r="E71" s="2">
        <v>416</v>
      </c>
      <c r="F71" s="2">
        <f t="shared" si="38"/>
        <v>831</v>
      </c>
      <c r="G71" s="2"/>
      <c r="H71" s="4">
        <v>203</v>
      </c>
      <c r="I71" s="2">
        <v>94</v>
      </c>
      <c r="J71" s="2">
        <v>179</v>
      </c>
      <c r="K71" s="2">
        <v>356</v>
      </c>
      <c r="L71" s="2">
        <f t="shared" si="39"/>
        <v>832</v>
      </c>
      <c r="M71" s="2"/>
      <c r="N71" s="142"/>
    </row>
    <row r="73" spans="1:14" ht="15">
      <c r="A73" s="9" t="s">
        <v>234</v>
      </c>
      <c r="B73" s="5" t="s">
        <v>6</v>
      </c>
      <c r="C73" s="6" t="s">
        <v>8</v>
      </c>
      <c r="D73" s="6" t="s">
        <v>7</v>
      </c>
      <c r="E73" s="6" t="s">
        <v>9</v>
      </c>
      <c r="F73" s="6" t="s">
        <v>12</v>
      </c>
      <c r="G73" s="6"/>
      <c r="H73" s="5" t="s">
        <v>6</v>
      </c>
      <c r="I73" s="6" t="s">
        <v>8</v>
      </c>
      <c r="J73" s="6" t="s">
        <v>7</v>
      </c>
      <c r="K73" s="6" t="s">
        <v>9</v>
      </c>
      <c r="L73" s="6" t="s">
        <v>12</v>
      </c>
      <c r="M73" s="6"/>
    </row>
    <row r="74" spans="1:14" ht="15">
      <c r="A74" s="1" t="s">
        <v>13</v>
      </c>
      <c r="B74" s="3">
        <v>0</v>
      </c>
      <c r="C74" s="1">
        <v>0</v>
      </c>
      <c r="D74" s="1">
        <v>8</v>
      </c>
      <c r="E74" s="1">
        <v>0</v>
      </c>
      <c r="F74" s="76">
        <f t="shared" ref="F74:F83" si="40">SUM(B74:E74)</f>
        <v>8</v>
      </c>
      <c r="H74" s="3">
        <v>4</v>
      </c>
      <c r="I74" s="1">
        <v>2</v>
      </c>
      <c r="J74" s="1">
        <v>3</v>
      </c>
      <c r="K74" s="1">
        <v>0</v>
      </c>
      <c r="L74" s="76">
        <f t="shared" ref="L74:L83" si="41">SUM(H74:K74)</f>
        <v>9</v>
      </c>
    </row>
    <row r="75" spans="1:14" ht="15">
      <c r="A75" s="1" t="s">
        <v>14</v>
      </c>
      <c r="B75" s="3">
        <v>0</v>
      </c>
      <c r="C75" s="1">
        <v>16</v>
      </c>
      <c r="D75" s="1">
        <v>235</v>
      </c>
      <c r="E75" s="1">
        <v>97</v>
      </c>
      <c r="F75" s="76">
        <f t="shared" si="40"/>
        <v>348</v>
      </c>
      <c r="H75" s="3">
        <v>30</v>
      </c>
      <c r="I75" s="1">
        <v>20</v>
      </c>
      <c r="J75" s="1">
        <v>209</v>
      </c>
      <c r="K75" s="1">
        <v>19</v>
      </c>
      <c r="L75" s="76">
        <f t="shared" si="41"/>
        <v>278</v>
      </c>
    </row>
    <row r="76" spans="1:14" ht="15">
      <c r="A76" s="1" t="s">
        <v>15</v>
      </c>
      <c r="B76" s="3">
        <v>5</v>
      </c>
      <c r="C76" s="1">
        <v>75</v>
      </c>
      <c r="D76" s="1">
        <v>597</v>
      </c>
      <c r="E76" s="1">
        <v>80</v>
      </c>
      <c r="F76" s="76">
        <f t="shared" si="40"/>
        <v>757</v>
      </c>
      <c r="H76" s="3">
        <v>26</v>
      </c>
      <c r="I76" s="1">
        <v>58</v>
      </c>
      <c r="J76" s="1">
        <v>552</v>
      </c>
      <c r="K76" s="1">
        <v>30</v>
      </c>
      <c r="L76" s="76">
        <f t="shared" si="41"/>
        <v>666</v>
      </c>
    </row>
    <row r="77" spans="1:14" ht="15">
      <c r="A77" s="1" t="s">
        <v>16</v>
      </c>
      <c r="B77" s="3">
        <v>11</v>
      </c>
      <c r="C77" s="1">
        <v>62</v>
      </c>
      <c r="D77" s="1">
        <v>574</v>
      </c>
      <c r="E77" s="1">
        <v>72</v>
      </c>
      <c r="F77" s="76">
        <f t="shared" si="40"/>
        <v>719</v>
      </c>
      <c r="H77" s="3">
        <v>15</v>
      </c>
      <c r="I77" s="1">
        <v>70</v>
      </c>
      <c r="J77" s="1">
        <v>618</v>
      </c>
      <c r="K77" s="1">
        <v>18</v>
      </c>
      <c r="L77" s="76">
        <f t="shared" si="41"/>
        <v>721</v>
      </c>
    </row>
    <row r="78" spans="1:14" ht="15">
      <c r="A78" s="1" t="s">
        <v>17</v>
      </c>
      <c r="B78" s="3">
        <v>18</v>
      </c>
      <c r="C78" s="1">
        <v>26</v>
      </c>
      <c r="D78" s="1">
        <v>321</v>
      </c>
      <c r="E78" s="1">
        <v>34</v>
      </c>
      <c r="F78" s="76">
        <f t="shared" si="40"/>
        <v>399</v>
      </c>
      <c r="H78" s="3">
        <v>13</v>
      </c>
      <c r="I78" s="1">
        <v>32</v>
      </c>
      <c r="J78" s="1">
        <v>356</v>
      </c>
      <c r="K78" s="1">
        <v>20</v>
      </c>
      <c r="L78" s="76">
        <f t="shared" si="41"/>
        <v>421</v>
      </c>
    </row>
    <row r="79" spans="1:14" ht="15">
      <c r="A79" s="1" t="s">
        <v>18</v>
      </c>
      <c r="B79" s="3">
        <v>5</v>
      </c>
      <c r="C79" s="1">
        <v>14</v>
      </c>
      <c r="D79" s="1">
        <v>160</v>
      </c>
      <c r="E79" s="1">
        <v>13</v>
      </c>
      <c r="F79" s="76">
        <f t="shared" si="40"/>
        <v>192</v>
      </c>
      <c r="H79" s="3">
        <v>3</v>
      </c>
      <c r="I79" s="1">
        <v>21</v>
      </c>
      <c r="J79" s="1">
        <v>149</v>
      </c>
      <c r="K79" s="1">
        <v>17</v>
      </c>
      <c r="L79" s="76">
        <f t="shared" si="41"/>
        <v>190</v>
      </c>
    </row>
    <row r="80" spans="1:14" ht="15">
      <c r="A80" s="1" t="s">
        <v>19</v>
      </c>
      <c r="B80" s="3">
        <v>1</v>
      </c>
      <c r="C80" s="1">
        <v>5</v>
      </c>
      <c r="D80" s="1">
        <v>48</v>
      </c>
      <c r="E80" s="1">
        <v>8</v>
      </c>
      <c r="F80" s="76">
        <f t="shared" si="40"/>
        <v>62</v>
      </c>
      <c r="H80" s="3">
        <v>0</v>
      </c>
      <c r="I80" s="1">
        <v>8</v>
      </c>
      <c r="J80" s="1">
        <v>48</v>
      </c>
      <c r="K80" s="1">
        <v>3</v>
      </c>
      <c r="L80" s="76">
        <f t="shared" si="41"/>
        <v>59</v>
      </c>
    </row>
    <row r="81" spans="1:14" ht="15">
      <c r="A81" s="1" t="s">
        <v>20</v>
      </c>
      <c r="B81" s="3">
        <v>0</v>
      </c>
      <c r="C81" s="1">
        <v>2</v>
      </c>
      <c r="D81" s="1">
        <v>1</v>
      </c>
      <c r="E81" s="1">
        <v>6</v>
      </c>
      <c r="F81" s="76">
        <f t="shared" si="40"/>
        <v>9</v>
      </c>
      <c r="H81" s="3">
        <v>0</v>
      </c>
      <c r="I81" s="1">
        <v>0</v>
      </c>
      <c r="J81" s="1">
        <v>12</v>
      </c>
      <c r="K81" s="1">
        <v>0</v>
      </c>
      <c r="L81" s="76">
        <f t="shared" si="41"/>
        <v>12</v>
      </c>
    </row>
    <row r="82" spans="1:14" ht="15">
      <c r="A82" s="1" t="s">
        <v>5</v>
      </c>
      <c r="B82" s="3">
        <v>3</v>
      </c>
      <c r="C82" s="1">
        <v>47</v>
      </c>
      <c r="D82" s="1">
        <v>1503</v>
      </c>
      <c r="E82" s="1">
        <v>36</v>
      </c>
      <c r="F82" s="76">
        <f t="shared" si="40"/>
        <v>1589</v>
      </c>
      <c r="H82" s="3">
        <v>5</v>
      </c>
      <c r="I82" s="1">
        <v>140</v>
      </c>
      <c r="J82" s="1">
        <v>1271</v>
      </c>
      <c r="K82" s="1">
        <v>186</v>
      </c>
      <c r="L82" s="76">
        <f t="shared" si="41"/>
        <v>1602</v>
      </c>
    </row>
    <row r="83" spans="1:14" s="75" customFormat="1" ht="15">
      <c r="A83" s="2" t="s">
        <v>12</v>
      </c>
      <c r="B83" s="4">
        <v>43</v>
      </c>
      <c r="C83" s="2">
        <v>247</v>
      </c>
      <c r="D83" s="2">
        <v>3447</v>
      </c>
      <c r="E83" s="2">
        <v>346</v>
      </c>
      <c r="F83" s="2">
        <f t="shared" si="40"/>
        <v>4083</v>
      </c>
      <c r="G83" s="2"/>
      <c r="H83" s="4">
        <v>96</v>
      </c>
      <c r="I83" s="2">
        <v>351</v>
      </c>
      <c r="J83" s="2">
        <v>3218</v>
      </c>
      <c r="K83" s="2">
        <v>293</v>
      </c>
      <c r="L83" s="2">
        <f t="shared" si="41"/>
        <v>3958</v>
      </c>
      <c r="M83" s="2"/>
      <c r="N83" s="142"/>
    </row>
    <row r="85" spans="1:14" ht="15">
      <c r="A85" s="9" t="s">
        <v>291</v>
      </c>
      <c r="B85" s="5" t="s">
        <v>6</v>
      </c>
      <c r="C85" s="6" t="s">
        <v>8</v>
      </c>
      <c r="D85" s="6" t="s">
        <v>7</v>
      </c>
      <c r="E85" s="6" t="s">
        <v>9</v>
      </c>
      <c r="F85" s="6" t="s">
        <v>61</v>
      </c>
      <c r="G85" s="6" t="s">
        <v>12</v>
      </c>
      <c r="H85" s="5" t="s">
        <v>6</v>
      </c>
      <c r="I85" s="6" t="s">
        <v>8</v>
      </c>
      <c r="J85" s="6" t="s">
        <v>7</v>
      </c>
      <c r="K85" s="6" t="s">
        <v>9</v>
      </c>
      <c r="L85" s="6" t="s">
        <v>61</v>
      </c>
      <c r="M85" s="6" t="s">
        <v>12</v>
      </c>
    </row>
    <row r="86" spans="1:14" ht="15">
      <c r="A86" s="1" t="s">
        <v>13</v>
      </c>
      <c r="B86" s="3">
        <v>0</v>
      </c>
      <c r="C86" s="1">
        <v>0</v>
      </c>
      <c r="D86" s="1">
        <v>8</v>
      </c>
      <c r="E86" s="1">
        <v>0</v>
      </c>
      <c r="F86" s="1">
        <v>0</v>
      </c>
      <c r="G86" s="76">
        <f t="shared" ref="G86:G95" si="42">SUM(B86:F86)</f>
        <v>8</v>
      </c>
      <c r="H86" s="3">
        <v>4</v>
      </c>
      <c r="I86" s="1">
        <v>2</v>
      </c>
      <c r="J86" s="1">
        <v>3</v>
      </c>
      <c r="K86" s="1">
        <v>0</v>
      </c>
      <c r="L86" s="1">
        <v>0</v>
      </c>
      <c r="M86" s="76">
        <f t="shared" ref="M86:M95" si="43">SUM(H86:L86)</f>
        <v>9</v>
      </c>
    </row>
    <row r="87" spans="1:14" ht="15">
      <c r="A87" s="1" t="s">
        <v>14</v>
      </c>
      <c r="B87" s="3">
        <v>0</v>
      </c>
      <c r="C87" s="1">
        <v>19</v>
      </c>
      <c r="D87" s="1">
        <v>236</v>
      </c>
      <c r="E87" s="1">
        <v>166</v>
      </c>
      <c r="F87" s="1">
        <v>9</v>
      </c>
      <c r="G87" s="76">
        <f t="shared" si="42"/>
        <v>430</v>
      </c>
      <c r="H87" s="3">
        <v>30</v>
      </c>
      <c r="I87" s="1">
        <v>21</v>
      </c>
      <c r="J87" s="1">
        <v>212</v>
      </c>
      <c r="K87" s="1">
        <v>42</v>
      </c>
      <c r="L87" s="1">
        <v>11</v>
      </c>
      <c r="M87" s="76">
        <f t="shared" si="43"/>
        <v>316</v>
      </c>
    </row>
    <row r="88" spans="1:14" ht="15">
      <c r="A88" s="1" t="s">
        <v>15</v>
      </c>
      <c r="B88" s="3">
        <v>36</v>
      </c>
      <c r="C88" s="1">
        <v>111</v>
      </c>
      <c r="D88" s="1">
        <v>612</v>
      </c>
      <c r="E88" s="1">
        <v>191</v>
      </c>
      <c r="F88" s="1">
        <v>72</v>
      </c>
      <c r="G88" s="76">
        <f t="shared" si="42"/>
        <v>1022</v>
      </c>
      <c r="H88" s="3">
        <v>40</v>
      </c>
      <c r="I88" s="1">
        <v>84</v>
      </c>
      <c r="J88" s="1">
        <v>587</v>
      </c>
      <c r="K88" s="1">
        <v>148</v>
      </c>
      <c r="L88" s="1">
        <v>74</v>
      </c>
      <c r="M88" s="76">
        <f t="shared" si="43"/>
        <v>933</v>
      </c>
    </row>
    <row r="89" spans="1:14" ht="15">
      <c r="A89" s="1" t="s">
        <v>16</v>
      </c>
      <c r="B89" s="3">
        <v>64</v>
      </c>
      <c r="C89" s="1">
        <v>92</v>
      </c>
      <c r="D89" s="1">
        <v>598</v>
      </c>
      <c r="E89" s="1">
        <v>177</v>
      </c>
      <c r="F89" s="1">
        <v>132</v>
      </c>
      <c r="G89" s="76">
        <f t="shared" si="42"/>
        <v>1063</v>
      </c>
      <c r="H89" s="3">
        <v>71</v>
      </c>
      <c r="I89" s="1">
        <v>91</v>
      </c>
      <c r="J89" s="1">
        <v>652</v>
      </c>
      <c r="K89" s="1">
        <v>107</v>
      </c>
      <c r="L89" s="1">
        <v>145</v>
      </c>
      <c r="M89" s="76">
        <f t="shared" si="43"/>
        <v>1066</v>
      </c>
    </row>
    <row r="90" spans="1:14" ht="15">
      <c r="A90" s="1" t="s">
        <v>17</v>
      </c>
      <c r="B90" s="3">
        <v>87</v>
      </c>
      <c r="C90" s="1">
        <v>51</v>
      </c>
      <c r="D90" s="1">
        <v>346</v>
      </c>
      <c r="E90" s="1">
        <v>106</v>
      </c>
      <c r="F90" s="1">
        <v>184</v>
      </c>
      <c r="G90" s="76">
        <f t="shared" si="42"/>
        <v>774</v>
      </c>
      <c r="H90" s="3">
        <v>89</v>
      </c>
      <c r="I90" s="1">
        <v>46</v>
      </c>
      <c r="J90" s="1">
        <v>390</v>
      </c>
      <c r="K90" s="1">
        <v>83</v>
      </c>
      <c r="L90" s="1">
        <v>193</v>
      </c>
      <c r="M90" s="76">
        <f t="shared" si="43"/>
        <v>801</v>
      </c>
    </row>
    <row r="91" spans="1:14" ht="15">
      <c r="A91" s="1" t="s">
        <v>18</v>
      </c>
      <c r="B91" s="3">
        <v>48</v>
      </c>
      <c r="C91" s="1">
        <v>25</v>
      </c>
      <c r="D91" s="1">
        <v>181</v>
      </c>
      <c r="E91" s="1">
        <v>54</v>
      </c>
      <c r="F91" s="1">
        <v>244</v>
      </c>
      <c r="G91" s="76">
        <f t="shared" si="42"/>
        <v>552</v>
      </c>
      <c r="H91" s="3">
        <v>42</v>
      </c>
      <c r="I91" s="1">
        <v>29</v>
      </c>
      <c r="J91" s="1">
        <v>174</v>
      </c>
      <c r="K91" s="1">
        <v>60</v>
      </c>
      <c r="L91" s="1">
        <v>245</v>
      </c>
      <c r="M91" s="76">
        <f t="shared" si="43"/>
        <v>550</v>
      </c>
    </row>
    <row r="92" spans="1:14" ht="15">
      <c r="A92" s="1" t="s">
        <v>19</v>
      </c>
      <c r="B92" s="3">
        <v>12</v>
      </c>
      <c r="C92" s="1">
        <v>9</v>
      </c>
      <c r="D92" s="1">
        <v>53</v>
      </c>
      <c r="E92" s="1">
        <v>21</v>
      </c>
      <c r="F92" s="1">
        <v>117</v>
      </c>
      <c r="G92" s="76">
        <f t="shared" si="42"/>
        <v>212</v>
      </c>
      <c r="H92" s="3">
        <v>7</v>
      </c>
      <c r="I92" s="1">
        <v>13</v>
      </c>
      <c r="J92" s="1">
        <v>51</v>
      </c>
      <c r="K92" s="1">
        <v>9</v>
      </c>
      <c r="L92" s="1">
        <v>107</v>
      </c>
      <c r="M92" s="76">
        <f t="shared" si="43"/>
        <v>187</v>
      </c>
    </row>
    <row r="93" spans="1:14" ht="15">
      <c r="A93" s="1" t="s">
        <v>20</v>
      </c>
      <c r="B93" s="3">
        <v>2</v>
      </c>
      <c r="C93" s="1">
        <v>8</v>
      </c>
      <c r="D93" s="1">
        <v>1</v>
      </c>
      <c r="E93" s="1">
        <v>6</v>
      </c>
      <c r="F93" s="1">
        <v>21</v>
      </c>
      <c r="G93" s="76">
        <f t="shared" si="42"/>
        <v>38</v>
      </c>
      <c r="H93" s="3">
        <v>4</v>
      </c>
      <c r="I93" s="1">
        <v>8</v>
      </c>
      <c r="J93" s="1">
        <v>12</v>
      </c>
      <c r="K93" s="1">
        <v>1</v>
      </c>
      <c r="L93" s="1">
        <v>9</v>
      </c>
      <c r="M93" s="76">
        <f t="shared" si="43"/>
        <v>34</v>
      </c>
    </row>
    <row r="94" spans="1:14" ht="15">
      <c r="A94" s="1" t="s">
        <v>5</v>
      </c>
      <c r="B94" s="3">
        <v>3</v>
      </c>
      <c r="C94" s="1">
        <v>47</v>
      </c>
      <c r="D94" s="1">
        <v>1503</v>
      </c>
      <c r="E94" s="1">
        <v>41</v>
      </c>
      <c r="F94" s="1">
        <v>43</v>
      </c>
      <c r="G94" s="76">
        <f t="shared" si="42"/>
        <v>1637</v>
      </c>
      <c r="H94" s="3">
        <v>12</v>
      </c>
      <c r="I94" s="1">
        <v>151</v>
      </c>
      <c r="J94" s="1">
        <v>1316</v>
      </c>
      <c r="K94" s="1">
        <v>199</v>
      </c>
      <c r="L94" s="1">
        <v>44</v>
      </c>
      <c r="M94" s="76">
        <f t="shared" si="43"/>
        <v>1722</v>
      </c>
    </row>
    <row r="95" spans="1:14" s="75" customFormat="1" ht="15">
      <c r="A95" s="2" t="s">
        <v>12</v>
      </c>
      <c r="B95" s="4">
        <v>252</v>
      </c>
      <c r="C95" s="2">
        <v>362</v>
      </c>
      <c r="D95" s="2">
        <v>3538</v>
      </c>
      <c r="E95" s="2">
        <v>762</v>
      </c>
      <c r="F95" s="2">
        <v>822</v>
      </c>
      <c r="G95" s="2">
        <f t="shared" si="42"/>
        <v>5736</v>
      </c>
      <c r="H95" s="4">
        <v>299</v>
      </c>
      <c r="I95" s="2">
        <v>445</v>
      </c>
      <c r="J95" s="2">
        <v>3397</v>
      </c>
      <c r="K95" s="2">
        <v>649</v>
      </c>
      <c r="L95" s="2">
        <v>828</v>
      </c>
      <c r="M95" s="2">
        <f t="shared" si="43"/>
        <v>5618</v>
      </c>
      <c r="N95" s="142"/>
    </row>
    <row r="97" spans="1:14" ht="15">
      <c r="A97" s="9" t="s">
        <v>235</v>
      </c>
      <c r="B97" s="5" t="s">
        <v>6</v>
      </c>
      <c r="C97" s="6" t="s">
        <v>8</v>
      </c>
      <c r="D97" s="6" t="s">
        <v>7</v>
      </c>
      <c r="E97" s="6" t="s">
        <v>9</v>
      </c>
      <c r="F97" s="6" t="s">
        <v>12</v>
      </c>
      <c r="G97" s="6"/>
      <c r="H97" s="5" t="s">
        <v>6</v>
      </c>
      <c r="I97" s="6" t="s">
        <v>8</v>
      </c>
      <c r="J97" s="6" t="s">
        <v>7</v>
      </c>
      <c r="K97" s="6" t="s">
        <v>9</v>
      </c>
      <c r="L97" s="6" t="s">
        <v>12</v>
      </c>
      <c r="M97" s="6"/>
    </row>
    <row r="98" spans="1:14" ht="15">
      <c r="A98" s="1" t="s">
        <v>21</v>
      </c>
      <c r="B98" s="3">
        <v>15</v>
      </c>
      <c r="C98" s="1">
        <v>7</v>
      </c>
      <c r="D98" s="1">
        <v>3</v>
      </c>
      <c r="E98" s="1">
        <v>18</v>
      </c>
      <c r="F98" s="76">
        <f>SUM(B98:E98)</f>
        <v>43</v>
      </c>
      <c r="H98" s="3">
        <v>13</v>
      </c>
      <c r="I98" s="1">
        <v>3</v>
      </c>
      <c r="J98" s="1">
        <v>6</v>
      </c>
      <c r="K98" s="1">
        <v>15</v>
      </c>
      <c r="L98" s="76">
        <f>SUM(H98:K98)</f>
        <v>37</v>
      </c>
    </row>
    <row r="99" spans="1:14" ht="15">
      <c r="A99" s="1" t="s">
        <v>22</v>
      </c>
      <c r="B99" s="3">
        <v>142</v>
      </c>
      <c r="C99" s="1">
        <v>76</v>
      </c>
      <c r="D99" s="1">
        <v>37</v>
      </c>
      <c r="E99" s="1">
        <v>352</v>
      </c>
      <c r="F99" s="76">
        <f>SUM(B99:E99)</f>
        <v>607</v>
      </c>
      <c r="H99" s="3">
        <v>154</v>
      </c>
      <c r="I99" s="1">
        <v>62</v>
      </c>
      <c r="J99" s="1">
        <v>91</v>
      </c>
      <c r="K99" s="1">
        <v>289</v>
      </c>
      <c r="L99" s="76">
        <f>SUM(H99:K99)</f>
        <v>596</v>
      </c>
    </row>
    <row r="100" spans="1:14" ht="15">
      <c r="A100" s="1" t="s">
        <v>4</v>
      </c>
      <c r="B100" s="3">
        <v>3</v>
      </c>
      <c r="C100" s="1">
        <v>6</v>
      </c>
      <c r="D100" s="1">
        <v>0</v>
      </c>
      <c r="E100" s="1">
        <v>0</v>
      </c>
      <c r="F100" s="76">
        <f>SUM(B100:E100)</f>
        <v>9</v>
      </c>
      <c r="H100" s="3">
        <v>6</v>
      </c>
      <c r="I100" s="1">
        <v>2</v>
      </c>
      <c r="J100" s="1">
        <v>0</v>
      </c>
      <c r="K100" s="1">
        <v>4</v>
      </c>
      <c r="L100" s="76">
        <f>SUM(H100:K100)</f>
        <v>12</v>
      </c>
    </row>
    <row r="101" spans="1:14" ht="15">
      <c r="A101" s="1" t="s">
        <v>5</v>
      </c>
      <c r="B101" s="3">
        <v>25</v>
      </c>
      <c r="C101" s="1">
        <v>11</v>
      </c>
      <c r="D101" s="1">
        <v>51</v>
      </c>
      <c r="E101" s="1">
        <v>46</v>
      </c>
      <c r="F101" s="76">
        <f>SUM(B101:E101)</f>
        <v>133</v>
      </c>
      <c r="H101" s="3">
        <v>29</v>
      </c>
      <c r="I101" s="1">
        <v>27</v>
      </c>
      <c r="J101" s="1">
        <v>79</v>
      </c>
      <c r="K101" s="1">
        <v>44</v>
      </c>
      <c r="L101" s="76">
        <f>SUM(H101:K101)</f>
        <v>179</v>
      </c>
    </row>
    <row r="102" spans="1:14" s="75" customFormat="1" ht="15">
      <c r="A102" s="2" t="s">
        <v>12</v>
      </c>
      <c r="B102" s="4">
        <v>185</v>
      </c>
      <c r="C102" s="2">
        <v>100</v>
      </c>
      <c r="D102" s="2">
        <v>91</v>
      </c>
      <c r="E102" s="2">
        <v>416</v>
      </c>
      <c r="F102" s="2">
        <f>SUM(B102:E102)</f>
        <v>792</v>
      </c>
      <c r="G102" s="2"/>
      <c r="H102" s="4">
        <v>202</v>
      </c>
      <c r="I102" s="2">
        <v>94</v>
      </c>
      <c r="J102" s="2">
        <v>176</v>
      </c>
      <c r="K102" s="2">
        <v>352</v>
      </c>
      <c r="L102" s="2">
        <f>SUM(H102:K102)</f>
        <v>824</v>
      </c>
      <c r="M102" s="2"/>
      <c r="N102" s="142"/>
    </row>
    <row r="105" spans="1:14" ht="15">
      <c r="A105" s="9" t="s">
        <v>236</v>
      </c>
      <c r="B105" s="5" t="s">
        <v>6</v>
      </c>
      <c r="C105" s="6" t="s">
        <v>8</v>
      </c>
      <c r="D105" s="6" t="s">
        <v>7</v>
      </c>
      <c r="E105" s="6" t="s">
        <v>9</v>
      </c>
      <c r="F105" s="6" t="s">
        <v>12</v>
      </c>
      <c r="G105" s="6"/>
      <c r="H105" s="5" t="s">
        <v>6</v>
      </c>
      <c r="I105" s="6" t="s">
        <v>8</v>
      </c>
      <c r="J105" s="6" t="s">
        <v>7</v>
      </c>
      <c r="K105" s="6" t="s">
        <v>9</v>
      </c>
      <c r="L105" s="6" t="s">
        <v>12</v>
      </c>
      <c r="M105" s="6"/>
    </row>
    <row r="106" spans="1:14" ht="15">
      <c r="A106" s="1" t="s">
        <v>21</v>
      </c>
      <c r="B106" s="3">
        <v>0</v>
      </c>
      <c r="C106" s="1">
        <v>15</v>
      </c>
      <c r="D106" s="1">
        <v>127</v>
      </c>
      <c r="E106" s="1">
        <v>10</v>
      </c>
      <c r="F106" s="76">
        <f>SUM(B106:E106)</f>
        <v>152</v>
      </c>
      <c r="H106" s="3">
        <v>1</v>
      </c>
      <c r="I106" s="1">
        <v>16</v>
      </c>
      <c r="J106" s="1">
        <v>93</v>
      </c>
      <c r="K106" s="1">
        <v>4</v>
      </c>
      <c r="L106" s="76">
        <f>SUM(H106:K106)</f>
        <v>114</v>
      </c>
    </row>
    <row r="107" spans="1:14" ht="15">
      <c r="A107" s="1" t="s">
        <v>22</v>
      </c>
      <c r="B107" s="3">
        <v>25</v>
      </c>
      <c r="C107" s="1">
        <v>113</v>
      </c>
      <c r="D107" s="1">
        <v>486</v>
      </c>
      <c r="E107" s="1">
        <v>210</v>
      </c>
      <c r="F107" s="76">
        <f>SUM(B107:E107)</f>
        <v>834</v>
      </c>
      <c r="H107" s="3">
        <v>11</v>
      </c>
      <c r="I107" s="1">
        <v>101</v>
      </c>
      <c r="J107" s="1">
        <v>920</v>
      </c>
      <c r="K107" s="1">
        <v>113</v>
      </c>
      <c r="L107" s="76">
        <f>SUM(H107:K107)</f>
        <v>1145</v>
      </c>
    </row>
    <row r="108" spans="1:14" ht="15">
      <c r="A108" s="1" t="s">
        <v>4</v>
      </c>
      <c r="B108" s="3">
        <v>0</v>
      </c>
      <c r="C108" s="1">
        <v>3</v>
      </c>
      <c r="D108" s="1">
        <v>27</v>
      </c>
      <c r="E108" s="1">
        <v>0</v>
      </c>
      <c r="F108" s="76">
        <f>SUM(B108:E108)</f>
        <v>30</v>
      </c>
      <c r="H108" s="3">
        <v>0</v>
      </c>
      <c r="I108" s="1">
        <v>8</v>
      </c>
      <c r="J108" s="1">
        <v>194</v>
      </c>
      <c r="K108" s="1">
        <v>5</v>
      </c>
      <c r="L108" s="76">
        <f>SUM(H108:K108)</f>
        <v>207</v>
      </c>
    </row>
    <row r="109" spans="1:14" ht="15">
      <c r="A109" s="1" t="s">
        <v>5</v>
      </c>
      <c r="B109" s="3">
        <v>16</v>
      </c>
      <c r="C109" s="1">
        <v>105</v>
      </c>
      <c r="D109" s="1">
        <v>2784</v>
      </c>
      <c r="E109" s="1">
        <v>116</v>
      </c>
      <c r="F109" s="76">
        <f>SUM(B109:E109)</f>
        <v>3021</v>
      </c>
      <c r="H109" s="3">
        <v>16</v>
      </c>
      <c r="I109" s="1">
        <v>224</v>
      </c>
      <c r="J109" s="1">
        <v>2081</v>
      </c>
      <c r="K109" s="1">
        <v>171</v>
      </c>
      <c r="L109" s="76">
        <f>SUM(H109:K109)</f>
        <v>2492</v>
      </c>
    </row>
    <row r="110" spans="1:14" s="75" customFormat="1" ht="15">
      <c r="A110" s="2" t="s">
        <v>12</v>
      </c>
      <c r="B110" s="4">
        <v>41</v>
      </c>
      <c r="C110" s="2">
        <v>236</v>
      </c>
      <c r="D110" s="2">
        <v>3424</v>
      </c>
      <c r="E110" s="2">
        <v>336</v>
      </c>
      <c r="F110" s="2">
        <f>SUM(B110:E110)</f>
        <v>4037</v>
      </c>
      <c r="G110" s="2"/>
      <c r="H110" s="4">
        <v>28</v>
      </c>
      <c r="I110" s="2">
        <v>349</v>
      </c>
      <c r="J110" s="2">
        <v>3288</v>
      </c>
      <c r="K110" s="2">
        <v>293</v>
      </c>
      <c r="L110" s="2">
        <f>SUM(H110:K110)</f>
        <v>3958</v>
      </c>
      <c r="M110" s="2"/>
      <c r="N110" s="142"/>
    </row>
    <row r="113" spans="1:14" ht="15">
      <c r="A113" s="9" t="s">
        <v>237</v>
      </c>
      <c r="B113" s="5" t="s">
        <v>6</v>
      </c>
      <c r="C113" s="6" t="s">
        <v>8</v>
      </c>
      <c r="D113" s="6" t="s">
        <v>7</v>
      </c>
      <c r="E113" s="6" t="s">
        <v>9</v>
      </c>
      <c r="F113" s="6" t="s">
        <v>61</v>
      </c>
      <c r="G113" s="6" t="s">
        <v>12</v>
      </c>
      <c r="H113" s="5" t="s">
        <v>6</v>
      </c>
      <c r="I113" s="6" t="s">
        <v>8</v>
      </c>
      <c r="J113" s="6" t="s">
        <v>7</v>
      </c>
      <c r="K113" s="6" t="s">
        <v>9</v>
      </c>
      <c r="L113" s="6" t="s">
        <v>61</v>
      </c>
      <c r="M113" s="6" t="s">
        <v>12</v>
      </c>
    </row>
    <row r="114" spans="1:14" ht="15">
      <c r="A114" s="1" t="s">
        <v>21</v>
      </c>
      <c r="B114" s="12">
        <f>SUM(B98+B106)</f>
        <v>15</v>
      </c>
      <c r="C114" s="12">
        <f t="shared" ref="C114:E114" si="44">SUM(C98+C106)</f>
        <v>22</v>
      </c>
      <c r="D114" s="12">
        <f t="shared" si="44"/>
        <v>130</v>
      </c>
      <c r="E114" s="12">
        <f t="shared" si="44"/>
        <v>28</v>
      </c>
      <c r="F114" s="1">
        <v>56</v>
      </c>
      <c r="G114" s="77">
        <f>SUM(B114:F114)</f>
        <v>251</v>
      </c>
      <c r="H114" s="12">
        <f>H98+H106</f>
        <v>14</v>
      </c>
      <c r="I114" s="12">
        <f t="shared" ref="I114:K114" si="45">I98+I106</f>
        <v>19</v>
      </c>
      <c r="J114" s="12">
        <f t="shared" si="45"/>
        <v>99</v>
      </c>
      <c r="K114" s="12">
        <f t="shared" si="45"/>
        <v>19</v>
      </c>
      <c r="L114" s="1">
        <v>37</v>
      </c>
      <c r="M114" s="76">
        <f>SUM(H114:L114)</f>
        <v>188</v>
      </c>
    </row>
    <row r="115" spans="1:14" ht="15">
      <c r="A115" s="1" t="s">
        <v>22</v>
      </c>
      <c r="B115" s="12">
        <f t="shared" ref="B115:E117" si="46">SUM(B99+B107)</f>
        <v>167</v>
      </c>
      <c r="C115" s="12">
        <f t="shared" si="46"/>
        <v>189</v>
      </c>
      <c r="D115" s="12">
        <f t="shared" si="46"/>
        <v>523</v>
      </c>
      <c r="E115" s="12">
        <f t="shared" si="46"/>
        <v>562</v>
      </c>
      <c r="F115" s="1">
        <v>535</v>
      </c>
      <c r="G115" s="82">
        <f>SUM(B115:F115)</f>
        <v>1976</v>
      </c>
      <c r="H115" s="12">
        <f t="shared" ref="H115:K117" si="47">H99+H107</f>
        <v>165</v>
      </c>
      <c r="I115" s="12">
        <f t="shared" si="47"/>
        <v>163</v>
      </c>
      <c r="J115" s="12">
        <f>J99+J107</f>
        <v>1011</v>
      </c>
      <c r="K115" s="12">
        <f t="shared" si="47"/>
        <v>402</v>
      </c>
      <c r="L115" s="1">
        <v>343</v>
      </c>
      <c r="M115" s="76">
        <f>SUM(H115:L115)</f>
        <v>2084</v>
      </c>
    </row>
    <row r="116" spans="1:14" ht="15">
      <c r="A116" s="1" t="s">
        <v>4</v>
      </c>
      <c r="B116" s="12">
        <f t="shared" si="46"/>
        <v>3</v>
      </c>
      <c r="C116" s="12">
        <f t="shared" si="46"/>
        <v>9</v>
      </c>
      <c r="D116" s="12">
        <f t="shared" si="46"/>
        <v>27</v>
      </c>
      <c r="E116" s="12">
        <f t="shared" si="46"/>
        <v>0</v>
      </c>
      <c r="F116" s="1">
        <v>18</v>
      </c>
      <c r="G116" s="82">
        <f>SUM(B116:F116)</f>
        <v>57</v>
      </c>
      <c r="H116" s="12">
        <f t="shared" si="47"/>
        <v>6</v>
      </c>
      <c r="I116" s="12">
        <f t="shared" si="47"/>
        <v>10</v>
      </c>
      <c r="J116" s="12">
        <f t="shared" si="47"/>
        <v>194</v>
      </c>
      <c r="K116" s="12">
        <f t="shared" si="47"/>
        <v>9</v>
      </c>
      <c r="L116" s="1">
        <v>47</v>
      </c>
      <c r="M116" s="76">
        <f>SUM(H116:L116)</f>
        <v>266</v>
      </c>
    </row>
    <row r="117" spans="1:14" ht="15">
      <c r="A117" s="1" t="s">
        <v>5</v>
      </c>
      <c r="B117" s="19">
        <f t="shared" si="46"/>
        <v>41</v>
      </c>
      <c r="C117" s="19">
        <f t="shared" si="46"/>
        <v>116</v>
      </c>
      <c r="D117" s="19">
        <f t="shared" si="46"/>
        <v>2835</v>
      </c>
      <c r="E117" s="19">
        <f t="shared" si="46"/>
        <v>162</v>
      </c>
      <c r="F117" s="1">
        <v>213</v>
      </c>
      <c r="G117" s="83">
        <f>SUM(B117:F117)</f>
        <v>3367</v>
      </c>
      <c r="H117" s="12">
        <f t="shared" si="47"/>
        <v>45</v>
      </c>
      <c r="I117" s="12">
        <f t="shared" si="47"/>
        <v>251</v>
      </c>
      <c r="J117" s="12">
        <f t="shared" si="47"/>
        <v>2160</v>
      </c>
      <c r="K117" s="12">
        <f t="shared" si="47"/>
        <v>215</v>
      </c>
      <c r="L117" s="1">
        <v>401</v>
      </c>
      <c r="M117" s="76">
        <f>SUM(H117:L117)</f>
        <v>3072</v>
      </c>
    </row>
    <row r="118" spans="1:14" s="75" customFormat="1" ht="15">
      <c r="A118" s="2" t="s">
        <v>12</v>
      </c>
      <c r="B118" s="14">
        <f>SUM(B114:B117)</f>
        <v>226</v>
      </c>
      <c r="C118" s="16">
        <f>SUM(C114:C117)</f>
        <v>336</v>
      </c>
      <c r="D118" s="16">
        <f>SUM(D114:D117)</f>
        <v>3515</v>
      </c>
      <c r="E118" s="16">
        <f>SUM(E114:E117)</f>
        <v>752</v>
      </c>
      <c r="F118" s="2">
        <f>SUM(F114:F117)</f>
        <v>822</v>
      </c>
      <c r="G118" s="2">
        <f>SUM(B118:F118)</f>
        <v>5651</v>
      </c>
      <c r="H118" s="4">
        <v>230</v>
      </c>
      <c r="I118" s="2">
        <v>443</v>
      </c>
      <c r="J118" s="2">
        <v>3464</v>
      </c>
      <c r="K118" s="2">
        <v>645</v>
      </c>
      <c r="L118" s="2">
        <v>828</v>
      </c>
      <c r="M118" s="2">
        <f>SUM(H118:L118)</f>
        <v>5610</v>
      </c>
      <c r="N118" s="142"/>
    </row>
    <row r="121" spans="1:14" ht="15">
      <c r="A121" s="9" t="s">
        <v>238</v>
      </c>
      <c r="B121" s="5" t="s">
        <v>6</v>
      </c>
      <c r="C121" s="6" t="s">
        <v>8</v>
      </c>
      <c r="D121" s="6" t="s">
        <v>7</v>
      </c>
      <c r="E121" s="6" t="s">
        <v>9</v>
      </c>
      <c r="F121" s="6" t="s">
        <v>12</v>
      </c>
      <c r="G121" s="6"/>
      <c r="H121" s="5" t="s">
        <v>6</v>
      </c>
      <c r="I121" s="6" t="s">
        <v>8</v>
      </c>
      <c r="J121" s="6" t="s">
        <v>7</v>
      </c>
      <c r="K121" s="6" t="s">
        <v>9</v>
      </c>
      <c r="L121" s="6" t="s">
        <v>12</v>
      </c>
      <c r="M121" s="6"/>
    </row>
    <row r="122" spans="1:14" ht="15">
      <c r="A122" s="1" t="s">
        <v>23</v>
      </c>
      <c r="B122" s="3">
        <v>205</v>
      </c>
      <c r="C122" s="1">
        <v>106</v>
      </c>
      <c r="D122" s="1">
        <v>89</v>
      </c>
      <c r="E122" s="1">
        <v>418</v>
      </c>
      <c r="F122" s="76">
        <f t="shared" ref="F122:F136" si="48">SUM(B122:E122)</f>
        <v>818</v>
      </c>
      <c r="H122" s="3">
        <v>188</v>
      </c>
      <c r="I122" s="1">
        <v>85</v>
      </c>
      <c r="J122" s="1">
        <v>131</v>
      </c>
      <c r="K122" s="1">
        <v>326</v>
      </c>
      <c r="L122" s="76">
        <f t="shared" ref="L122:L136" si="49">SUM(H122:K122)</f>
        <v>730</v>
      </c>
    </row>
    <row r="123" spans="1:14" ht="15">
      <c r="A123" s="1" t="s">
        <v>24</v>
      </c>
      <c r="B123" s="3">
        <v>0</v>
      </c>
      <c r="C123" s="1">
        <v>0</v>
      </c>
      <c r="D123" s="1">
        <v>0</v>
      </c>
      <c r="E123" s="1">
        <v>0</v>
      </c>
      <c r="F123" s="76">
        <f t="shared" si="48"/>
        <v>0</v>
      </c>
      <c r="H123" s="3">
        <v>0</v>
      </c>
      <c r="I123" s="1">
        <v>0</v>
      </c>
      <c r="J123" s="1">
        <v>0</v>
      </c>
      <c r="K123" s="1">
        <v>0</v>
      </c>
      <c r="L123" s="76">
        <f t="shared" si="49"/>
        <v>0</v>
      </c>
    </row>
    <row r="124" spans="1:14" ht="15">
      <c r="A124" s="1" t="s">
        <v>25</v>
      </c>
      <c r="B124" s="3">
        <v>0</v>
      </c>
      <c r="C124" s="1">
        <v>0</v>
      </c>
      <c r="D124" s="1">
        <v>0</v>
      </c>
      <c r="E124" s="1">
        <v>0</v>
      </c>
      <c r="F124" s="76">
        <f t="shared" si="48"/>
        <v>0</v>
      </c>
      <c r="H124" s="3">
        <v>0</v>
      </c>
      <c r="I124" s="1">
        <v>0</v>
      </c>
      <c r="J124" s="1">
        <v>0</v>
      </c>
      <c r="K124" s="1">
        <v>0</v>
      </c>
      <c r="L124" s="76">
        <f t="shared" si="49"/>
        <v>0</v>
      </c>
    </row>
    <row r="125" spans="1:14" ht="15">
      <c r="A125" s="1" t="s">
        <v>26</v>
      </c>
      <c r="B125" s="3">
        <v>3</v>
      </c>
      <c r="C125" s="1">
        <v>0</v>
      </c>
      <c r="D125" s="1">
        <v>0</v>
      </c>
      <c r="E125" s="1">
        <v>0</v>
      </c>
      <c r="F125" s="76">
        <f t="shared" si="48"/>
        <v>3</v>
      </c>
      <c r="H125" s="3">
        <v>3</v>
      </c>
      <c r="I125" s="1">
        <v>0</v>
      </c>
      <c r="J125" s="1">
        <v>0</v>
      </c>
      <c r="K125" s="1">
        <v>1</v>
      </c>
      <c r="L125" s="76">
        <f t="shared" si="49"/>
        <v>4</v>
      </c>
    </row>
    <row r="126" spans="1:14" ht="15">
      <c r="A126" s="1" t="s">
        <v>27</v>
      </c>
      <c r="B126" s="3">
        <v>0</v>
      </c>
      <c r="C126" s="1">
        <v>0</v>
      </c>
      <c r="D126" s="1">
        <v>0</v>
      </c>
      <c r="E126" s="1">
        <v>1</v>
      </c>
      <c r="F126" s="76">
        <f t="shared" si="48"/>
        <v>1</v>
      </c>
      <c r="H126" s="3">
        <v>0</v>
      </c>
      <c r="I126" s="1">
        <v>0</v>
      </c>
      <c r="J126" s="1">
        <v>0</v>
      </c>
      <c r="K126" s="1">
        <v>1</v>
      </c>
      <c r="L126" s="76">
        <f t="shared" si="49"/>
        <v>1</v>
      </c>
    </row>
    <row r="127" spans="1:14" ht="15">
      <c r="A127" s="1" t="s">
        <v>28</v>
      </c>
      <c r="B127" s="3">
        <v>1</v>
      </c>
      <c r="C127" s="1">
        <v>0</v>
      </c>
      <c r="D127" s="1">
        <v>0</v>
      </c>
      <c r="E127" s="1">
        <v>0</v>
      </c>
      <c r="F127" s="76">
        <f t="shared" si="48"/>
        <v>1</v>
      </c>
      <c r="H127" s="3">
        <v>1</v>
      </c>
      <c r="I127" s="1">
        <v>0</v>
      </c>
      <c r="J127" s="1">
        <v>0</v>
      </c>
      <c r="K127" s="1">
        <v>0</v>
      </c>
      <c r="L127" s="76">
        <f t="shared" si="49"/>
        <v>1</v>
      </c>
    </row>
    <row r="128" spans="1:14" ht="15">
      <c r="A128" s="1" t="s">
        <v>29</v>
      </c>
      <c r="B128" s="3">
        <v>0</v>
      </c>
      <c r="C128" s="1">
        <v>0</v>
      </c>
      <c r="D128" s="1">
        <v>0</v>
      </c>
      <c r="E128" s="1">
        <v>0</v>
      </c>
      <c r="F128" s="76">
        <f t="shared" si="48"/>
        <v>0</v>
      </c>
      <c r="H128" s="3">
        <v>0</v>
      </c>
      <c r="I128" s="1">
        <v>0</v>
      </c>
      <c r="J128" s="1">
        <v>0</v>
      </c>
      <c r="K128" s="1">
        <v>0</v>
      </c>
      <c r="L128" s="76">
        <f t="shared" si="49"/>
        <v>0</v>
      </c>
    </row>
    <row r="129" spans="1:14" ht="15">
      <c r="A129" s="1" t="s">
        <v>30</v>
      </c>
      <c r="B129" s="3">
        <v>0</v>
      </c>
      <c r="C129" s="1">
        <v>0</v>
      </c>
      <c r="D129" s="1">
        <v>0</v>
      </c>
      <c r="E129" s="1">
        <v>0</v>
      </c>
      <c r="F129" s="76">
        <f t="shared" si="48"/>
        <v>0</v>
      </c>
      <c r="H129" s="3">
        <v>0</v>
      </c>
      <c r="I129" s="1">
        <v>0</v>
      </c>
      <c r="J129" s="1">
        <v>0</v>
      </c>
      <c r="K129" s="1">
        <v>0</v>
      </c>
      <c r="L129" s="76">
        <f t="shared" si="49"/>
        <v>0</v>
      </c>
    </row>
    <row r="130" spans="1:14" ht="15">
      <c r="A130" s="1" t="s">
        <v>31</v>
      </c>
      <c r="B130" s="3">
        <v>0</v>
      </c>
      <c r="C130" s="1">
        <v>0</v>
      </c>
      <c r="D130" s="1">
        <v>0</v>
      </c>
      <c r="E130" s="1">
        <v>1</v>
      </c>
      <c r="F130" s="76">
        <f t="shared" si="48"/>
        <v>1</v>
      </c>
      <c r="H130" s="3">
        <v>0</v>
      </c>
      <c r="I130" s="1">
        <v>0</v>
      </c>
      <c r="J130" s="1">
        <v>0</v>
      </c>
      <c r="K130" s="1">
        <v>0</v>
      </c>
      <c r="L130" s="76">
        <f t="shared" si="49"/>
        <v>0</v>
      </c>
    </row>
    <row r="131" spans="1:14" ht="15">
      <c r="A131" s="1" t="s">
        <v>32</v>
      </c>
      <c r="B131" s="3">
        <v>0</v>
      </c>
      <c r="C131" s="1">
        <v>0</v>
      </c>
      <c r="D131" s="1">
        <v>1</v>
      </c>
      <c r="E131" s="1">
        <v>1</v>
      </c>
      <c r="F131" s="76">
        <f t="shared" si="48"/>
        <v>2</v>
      </c>
      <c r="H131" s="3">
        <v>0</v>
      </c>
      <c r="I131" s="1">
        <v>0</v>
      </c>
      <c r="J131" s="1">
        <v>1</v>
      </c>
      <c r="K131" s="1">
        <v>2</v>
      </c>
      <c r="L131" s="76">
        <f t="shared" si="49"/>
        <v>3</v>
      </c>
    </row>
    <row r="132" spans="1:14" ht="15">
      <c r="A132" s="1" t="s">
        <v>33</v>
      </c>
      <c r="B132" s="3">
        <v>0</v>
      </c>
      <c r="C132" s="1">
        <v>0</v>
      </c>
      <c r="D132" s="1">
        <v>0</v>
      </c>
      <c r="E132" s="1">
        <v>2</v>
      </c>
      <c r="F132" s="76">
        <f t="shared" si="48"/>
        <v>2</v>
      </c>
      <c r="H132" s="3">
        <v>0</v>
      </c>
      <c r="I132" s="1">
        <v>0</v>
      </c>
      <c r="J132" s="1">
        <v>0</v>
      </c>
      <c r="K132" s="1">
        <v>0</v>
      </c>
      <c r="L132" s="76">
        <f t="shared" si="49"/>
        <v>0</v>
      </c>
    </row>
    <row r="133" spans="1:14" ht="15">
      <c r="A133" s="1" t="s">
        <v>34</v>
      </c>
      <c r="B133" s="3">
        <v>1</v>
      </c>
      <c r="C133" s="1">
        <v>1</v>
      </c>
      <c r="D133" s="1">
        <v>0</v>
      </c>
      <c r="E133" s="1">
        <v>2</v>
      </c>
      <c r="F133" s="76">
        <f t="shared" si="48"/>
        <v>4</v>
      </c>
      <c r="H133" s="3">
        <v>1</v>
      </c>
      <c r="I133" s="1">
        <v>1</v>
      </c>
      <c r="J133" s="1">
        <v>0</v>
      </c>
      <c r="K133" s="1">
        <v>5</v>
      </c>
      <c r="L133" s="76">
        <f t="shared" si="49"/>
        <v>7</v>
      </c>
    </row>
    <row r="134" spans="1:14" ht="15">
      <c r="A134" s="1" t="s">
        <v>35</v>
      </c>
      <c r="B134" s="3">
        <v>4</v>
      </c>
      <c r="C134" s="1">
        <v>6</v>
      </c>
      <c r="D134" s="1">
        <v>1</v>
      </c>
      <c r="E134" s="1">
        <v>3</v>
      </c>
      <c r="F134" s="76">
        <f t="shared" si="48"/>
        <v>14</v>
      </c>
      <c r="H134" s="3">
        <v>8</v>
      </c>
      <c r="I134" s="1">
        <v>11</v>
      </c>
      <c r="J134" s="1">
        <v>47</v>
      </c>
      <c r="K134" s="1">
        <v>14</v>
      </c>
      <c r="L134" s="76">
        <f t="shared" si="49"/>
        <v>80</v>
      </c>
    </row>
    <row r="135" spans="1:14" ht="15">
      <c r="A135" s="1" t="s">
        <v>5</v>
      </c>
      <c r="B135" s="3">
        <v>3</v>
      </c>
      <c r="C135" s="1">
        <v>0</v>
      </c>
      <c r="D135" s="1">
        <v>0</v>
      </c>
      <c r="E135" s="1">
        <v>4</v>
      </c>
      <c r="F135" s="76">
        <f t="shared" si="48"/>
        <v>7</v>
      </c>
      <c r="H135" s="3">
        <v>0</v>
      </c>
      <c r="I135" s="1">
        <v>0</v>
      </c>
      <c r="J135" s="1">
        <v>0</v>
      </c>
      <c r="K135" s="1">
        <v>0</v>
      </c>
      <c r="L135" s="76">
        <f t="shared" si="49"/>
        <v>0</v>
      </c>
    </row>
    <row r="136" spans="1:14" s="75" customFormat="1" ht="15">
      <c r="A136" s="2" t="s">
        <v>12</v>
      </c>
      <c r="B136" s="4">
        <v>217</v>
      </c>
      <c r="C136" s="2">
        <v>113</v>
      </c>
      <c r="D136" s="2">
        <v>91</v>
      </c>
      <c r="E136" s="2">
        <v>432</v>
      </c>
      <c r="F136" s="2">
        <f t="shared" si="48"/>
        <v>853</v>
      </c>
      <c r="G136" s="2"/>
      <c r="H136" s="4">
        <v>201</v>
      </c>
      <c r="I136" s="2">
        <v>97</v>
      </c>
      <c r="J136" s="2">
        <v>179</v>
      </c>
      <c r="K136" s="2">
        <v>349</v>
      </c>
      <c r="L136" s="2">
        <f t="shared" si="49"/>
        <v>826</v>
      </c>
      <c r="M136" s="2"/>
      <c r="N136" s="142"/>
    </row>
    <row r="139" spans="1:14" ht="15">
      <c r="A139" s="9" t="s">
        <v>239</v>
      </c>
      <c r="B139" s="5" t="s">
        <v>6</v>
      </c>
      <c r="C139" s="6" t="s">
        <v>8</v>
      </c>
      <c r="D139" s="6" t="s">
        <v>7</v>
      </c>
      <c r="E139" s="6" t="s">
        <v>9</v>
      </c>
      <c r="F139" s="6" t="s">
        <v>12</v>
      </c>
      <c r="G139" s="6"/>
      <c r="H139" s="5" t="s">
        <v>6</v>
      </c>
      <c r="I139" s="6" t="s">
        <v>8</v>
      </c>
      <c r="J139" s="6" t="s">
        <v>7</v>
      </c>
      <c r="K139" s="6" t="s">
        <v>9</v>
      </c>
      <c r="L139" s="6" t="s">
        <v>12</v>
      </c>
      <c r="M139" s="6"/>
    </row>
    <row r="140" spans="1:14" ht="15">
      <c r="A140" s="1" t="s">
        <v>23</v>
      </c>
      <c r="B140" s="3">
        <v>58</v>
      </c>
      <c r="C140" s="1">
        <v>177</v>
      </c>
      <c r="D140" s="1">
        <v>1480</v>
      </c>
      <c r="E140" s="1">
        <v>285</v>
      </c>
      <c r="F140" s="76">
        <f t="shared" ref="F140:F154" si="50">SUM(B140:E140)</f>
        <v>2000</v>
      </c>
      <c r="H140" s="3">
        <v>25</v>
      </c>
      <c r="I140" s="1">
        <v>208</v>
      </c>
      <c r="J140" s="1">
        <v>1524</v>
      </c>
      <c r="K140" s="1">
        <v>147</v>
      </c>
      <c r="L140" s="76">
        <f t="shared" ref="L140:L152" si="51">SUM(H140:K140)</f>
        <v>1904</v>
      </c>
    </row>
    <row r="141" spans="1:14" ht="15">
      <c r="A141" s="1" t="s">
        <v>24</v>
      </c>
      <c r="B141" s="3">
        <v>0</v>
      </c>
      <c r="C141" s="1">
        <v>0</v>
      </c>
      <c r="D141" s="1">
        <v>1</v>
      </c>
      <c r="E141" s="1">
        <v>0</v>
      </c>
      <c r="F141" s="76">
        <f t="shared" si="50"/>
        <v>1</v>
      </c>
      <c r="H141" s="3">
        <v>0</v>
      </c>
      <c r="I141" s="1">
        <v>0</v>
      </c>
      <c r="J141" s="1">
        <v>0</v>
      </c>
      <c r="K141" s="1">
        <v>0</v>
      </c>
      <c r="L141" s="76">
        <f t="shared" si="51"/>
        <v>0</v>
      </c>
    </row>
    <row r="142" spans="1:14" ht="15">
      <c r="A142" s="1" t="s">
        <v>25</v>
      </c>
      <c r="B142" s="3">
        <v>0</v>
      </c>
      <c r="C142" s="1">
        <v>0</v>
      </c>
      <c r="D142" s="1">
        <v>17</v>
      </c>
      <c r="E142" s="1">
        <v>1</v>
      </c>
      <c r="F142" s="76">
        <f t="shared" si="50"/>
        <v>18</v>
      </c>
      <c r="H142" s="3">
        <v>0</v>
      </c>
      <c r="I142" s="1">
        <v>0</v>
      </c>
      <c r="J142" s="1">
        <v>8</v>
      </c>
      <c r="K142" s="1">
        <v>0</v>
      </c>
      <c r="L142" s="76">
        <f t="shared" si="51"/>
        <v>8</v>
      </c>
    </row>
    <row r="143" spans="1:14" ht="15">
      <c r="A143" s="1" t="s">
        <v>26</v>
      </c>
      <c r="B143" s="3">
        <v>0</v>
      </c>
      <c r="C143" s="1">
        <v>0</v>
      </c>
      <c r="D143" s="1">
        <v>11</v>
      </c>
      <c r="E143" s="1">
        <v>3</v>
      </c>
      <c r="F143" s="76">
        <f t="shared" si="50"/>
        <v>14</v>
      </c>
      <c r="H143" s="3">
        <v>0</v>
      </c>
      <c r="I143" s="1">
        <v>0</v>
      </c>
      <c r="J143" s="1">
        <v>12</v>
      </c>
      <c r="K143" s="1">
        <v>0</v>
      </c>
      <c r="L143" s="76">
        <f t="shared" si="51"/>
        <v>12</v>
      </c>
    </row>
    <row r="144" spans="1:14" ht="15">
      <c r="A144" s="1" t="s">
        <v>27</v>
      </c>
      <c r="B144" s="3">
        <v>0</v>
      </c>
      <c r="C144" s="1">
        <v>0</v>
      </c>
      <c r="D144" s="1">
        <v>3</v>
      </c>
      <c r="E144" s="1">
        <v>0</v>
      </c>
      <c r="F144" s="76">
        <f t="shared" si="50"/>
        <v>3</v>
      </c>
      <c r="H144" s="3">
        <v>0</v>
      </c>
      <c r="I144" s="1">
        <v>1</v>
      </c>
      <c r="J144" s="1">
        <v>1</v>
      </c>
      <c r="K144" s="1">
        <v>0</v>
      </c>
      <c r="L144" s="76">
        <f t="shared" si="51"/>
        <v>2</v>
      </c>
    </row>
    <row r="145" spans="1:14" ht="15">
      <c r="A145" s="1" t="s">
        <v>28</v>
      </c>
      <c r="B145" s="3">
        <v>0</v>
      </c>
      <c r="C145" s="1">
        <v>0</v>
      </c>
      <c r="D145" s="1">
        <v>0</v>
      </c>
      <c r="E145" s="1">
        <v>0</v>
      </c>
      <c r="F145" s="76">
        <f t="shared" si="50"/>
        <v>0</v>
      </c>
      <c r="H145" s="3">
        <v>0</v>
      </c>
      <c r="I145" s="1">
        <v>0</v>
      </c>
      <c r="J145" s="1">
        <v>0</v>
      </c>
      <c r="K145" s="1">
        <v>0</v>
      </c>
      <c r="L145" s="76">
        <f t="shared" si="51"/>
        <v>0</v>
      </c>
    </row>
    <row r="146" spans="1:14" ht="15">
      <c r="A146" s="1" t="s">
        <v>29</v>
      </c>
      <c r="B146" s="3">
        <v>0</v>
      </c>
      <c r="C146" s="1">
        <v>0</v>
      </c>
      <c r="D146" s="1">
        <v>12</v>
      </c>
      <c r="E146" s="1">
        <v>1</v>
      </c>
      <c r="F146" s="76">
        <f t="shared" si="50"/>
        <v>13</v>
      </c>
      <c r="H146" s="3">
        <v>0</v>
      </c>
      <c r="I146" s="1">
        <v>2</v>
      </c>
      <c r="J146" s="1">
        <v>3</v>
      </c>
      <c r="K146" s="1">
        <v>0</v>
      </c>
      <c r="L146" s="76">
        <f t="shared" si="51"/>
        <v>5</v>
      </c>
    </row>
    <row r="147" spans="1:14" ht="15">
      <c r="A147" s="1" t="s">
        <v>30</v>
      </c>
      <c r="B147" s="3">
        <v>0</v>
      </c>
      <c r="C147" s="1">
        <v>1</v>
      </c>
      <c r="D147" s="1">
        <v>10</v>
      </c>
      <c r="E147" s="1">
        <v>0</v>
      </c>
      <c r="F147" s="76">
        <f t="shared" si="50"/>
        <v>11</v>
      </c>
      <c r="H147" s="3">
        <v>0</v>
      </c>
      <c r="I147" s="1">
        <v>0</v>
      </c>
      <c r="J147" s="1">
        <v>10</v>
      </c>
      <c r="K147" s="1">
        <v>0</v>
      </c>
      <c r="L147" s="76">
        <f t="shared" si="51"/>
        <v>10</v>
      </c>
    </row>
    <row r="148" spans="1:14" ht="15">
      <c r="A148" s="1" t="s">
        <v>31</v>
      </c>
      <c r="B148" s="3">
        <v>0</v>
      </c>
      <c r="C148" s="1">
        <v>0</v>
      </c>
      <c r="D148" s="1">
        <v>10</v>
      </c>
      <c r="E148" s="1">
        <v>1</v>
      </c>
      <c r="F148" s="76">
        <f t="shared" si="50"/>
        <v>11</v>
      </c>
      <c r="H148" s="3">
        <v>0</v>
      </c>
      <c r="I148" s="1">
        <v>1</v>
      </c>
      <c r="J148" s="1">
        <v>16</v>
      </c>
      <c r="K148" s="1">
        <v>1</v>
      </c>
      <c r="L148" s="76">
        <f t="shared" si="51"/>
        <v>18</v>
      </c>
    </row>
    <row r="149" spans="1:14" ht="15">
      <c r="A149" s="1" t="s">
        <v>32</v>
      </c>
      <c r="B149" s="3">
        <v>0</v>
      </c>
      <c r="C149" s="1">
        <v>2</v>
      </c>
      <c r="D149" s="1">
        <v>6</v>
      </c>
      <c r="E149" s="1">
        <v>0</v>
      </c>
      <c r="F149" s="76">
        <f t="shared" si="50"/>
        <v>8</v>
      </c>
      <c r="H149" s="3">
        <v>0</v>
      </c>
      <c r="I149" s="1">
        <v>0</v>
      </c>
      <c r="J149" s="1">
        <v>4</v>
      </c>
      <c r="K149" s="1">
        <v>0</v>
      </c>
      <c r="L149" s="76">
        <f t="shared" si="51"/>
        <v>4</v>
      </c>
    </row>
    <row r="150" spans="1:14" ht="15">
      <c r="A150" s="1" t="s">
        <v>33</v>
      </c>
      <c r="B150" s="3">
        <v>1</v>
      </c>
      <c r="C150" s="1">
        <v>6</v>
      </c>
      <c r="D150" s="1">
        <v>32</v>
      </c>
      <c r="E150" s="1">
        <v>0</v>
      </c>
      <c r="F150" s="76">
        <f t="shared" si="50"/>
        <v>39</v>
      </c>
      <c r="H150" s="3">
        <v>0</v>
      </c>
      <c r="I150" s="1">
        <v>5</v>
      </c>
      <c r="J150" s="1">
        <v>31</v>
      </c>
      <c r="K150" s="1">
        <v>0</v>
      </c>
      <c r="L150" s="76">
        <f t="shared" si="51"/>
        <v>36</v>
      </c>
    </row>
    <row r="151" spans="1:14" ht="15">
      <c r="A151" s="1" t="s">
        <v>34</v>
      </c>
      <c r="B151" s="3">
        <v>0</v>
      </c>
      <c r="C151" s="1">
        <v>3</v>
      </c>
      <c r="D151" s="1">
        <v>19</v>
      </c>
      <c r="E151" s="1">
        <v>0</v>
      </c>
      <c r="F151" s="76">
        <f t="shared" si="50"/>
        <v>22</v>
      </c>
      <c r="H151" s="3">
        <v>0</v>
      </c>
      <c r="I151" s="1">
        <v>3</v>
      </c>
      <c r="J151" s="1">
        <v>30</v>
      </c>
      <c r="K151" s="1">
        <v>3</v>
      </c>
      <c r="L151" s="76">
        <f t="shared" si="51"/>
        <v>36</v>
      </c>
    </row>
    <row r="152" spans="1:14" ht="15">
      <c r="A152" s="1" t="s">
        <v>35</v>
      </c>
      <c r="B152" s="3">
        <v>6</v>
      </c>
      <c r="C152" s="1">
        <v>25</v>
      </c>
      <c r="D152" s="1">
        <v>771</v>
      </c>
      <c r="E152" s="1">
        <v>6</v>
      </c>
      <c r="F152" s="76">
        <f t="shared" si="50"/>
        <v>808</v>
      </c>
      <c r="H152" s="3">
        <v>3</v>
      </c>
      <c r="I152" s="1">
        <v>129</v>
      </c>
      <c r="J152" s="1">
        <v>1661</v>
      </c>
      <c r="K152" s="1">
        <v>142</v>
      </c>
      <c r="L152" s="76">
        <f t="shared" si="51"/>
        <v>1935</v>
      </c>
    </row>
    <row r="153" spans="1:14" ht="15">
      <c r="A153" s="1" t="s">
        <v>5</v>
      </c>
      <c r="B153" s="3">
        <v>2</v>
      </c>
      <c r="C153" s="1">
        <v>23</v>
      </c>
      <c r="D153" s="1">
        <v>1076</v>
      </c>
      <c r="E153" s="1">
        <v>39</v>
      </c>
      <c r="F153" s="76">
        <f t="shared" si="50"/>
        <v>1140</v>
      </c>
      <c r="H153" s="99" t="s">
        <v>260</v>
      </c>
      <c r="I153" s="100" t="s">
        <v>260</v>
      </c>
      <c r="J153" s="100" t="s">
        <v>260</v>
      </c>
      <c r="K153" s="100" t="s">
        <v>260</v>
      </c>
      <c r="L153" s="100" t="s">
        <v>260</v>
      </c>
      <c r="M153" s="101"/>
    </row>
    <row r="154" spans="1:14" s="75" customFormat="1" ht="15">
      <c r="A154" s="2" t="s">
        <v>12</v>
      </c>
      <c r="B154" s="4">
        <v>67</v>
      </c>
      <c r="C154" s="2">
        <v>237</v>
      </c>
      <c r="D154" s="2">
        <v>3448</v>
      </c>
      <c r="E154" s="2">
        <v>336</v>
      </c>
      <c r="F154" s="2">
        <f t="shared" si="50"/>
        <v>4088</v>
      </c>
      <c r="G154" s="2"/>
      <c r="H154" s="4">
        <v>28</v>
      </c>
      <c r="I154" s="2">
        <v>349</v>
      </c>
      <c r="J154" s="2">
        <v>3300</v>
      </c>
      <c r="K154" s="2">
        <v>293</v>
      </c>
      <c r="L154" s="2">
        <f>SUM(H154:K154)</f>
        <v>3970</v>
      </c>
      <c r="M154" s="2"/>
      <c r="N154" s="142"/>
    </row>
    <row r="157" spans="1:14" ht="15">
      <c r="A157" s="9" t="s">
        <v>292</v>
      </c>
      <c r="B157" s="5" t="s">
        <v>6</v>
      </c>
      <c r="C157" s="6" t="s">
        <v>8</v>
      </c>
      <c r="D157" s="6" t="s">
        <v>7</v>
      </c>
      <c r="E157" s="6" t="s">
        <v>9</v>
      </c>
      <c r="F157" s="6" t="s">
        <v>61</v>
      </c>
      <c r="G157" s="6" t="s">
        <v>12</v>
      </c>
      <c r="H157" s="5" t="s">
        <v>6</v>
      </c>
      <c r="I157" s="6" t="s">
        <v>8</v>
      </c>
      <c r="J157" s="6" t="s">
        <v>7</v>
      </c>
      <c r="K157" s="6" t="s">
        <v>9</v>
      </c>
      <c r="L157" s="6" t="s">
        <v>61</v>
      </c>
      <c r="M157" s="6" t="s">
        <v>12</v>
      </c>
    </row>
    <row r="158" spans="1:14" ht="15">
      <c r="A158" s="1" t="s">
        <v>23</v>
      </c>
      <c r="B158" s="3">
        <v>263</v>
      </c>
      <c r="C158" s="1">
        <v>283</v>
      </c>
      <c r="D158" s="1">
        <v>1569</v>
      </c>
      <c r="E158" s="1">
        <v>703</v>
      </c>
      <c r="F158" s="1">
        <v>735</v>
      </c>
      <c r="G158" s="76">
        <f t="shared" ref="G158:G172" si="52">SUM(B158:F158)</f>
        <v>3553</v>
      </c>
      <c r="H158" s="3">
        <v>213</v>
      </c>
      <c r="I158" s="1">
        <v>293</v>
      </c>
      <c r="J158" s="1">
        <v>1655</v>
      </c>
      <c r="K158" s="1">
        <v>473</v>
      </c>
      <c r="L158" s="1">
        <v>721</v>
      </c>
      <c r="M158" s="76">
        <f t="shared" ref="M158:M172" si="53">SUM(H158:L158)</f>
        <v>3355</v>
      </c>
    </row>
    <row r="159" spans="1:14" ht="15">
      <c r="A159" s="1" t="s">
        <v>24</v>
      </c>
      <c r="B159" s="3">
        <v>0</v>
      </c>
      <c r="C159" s="1">
        <v>0</v>
      </c>
      <c r="D159" s="1">
        <v>1</v>
      </c>
      <c r="E159" s="1">
        <v>0</v>
      </c>
      <c r="F159" s="1">
        <v>0</v>
      </c>
      <c r="G159" s="76">
        <f t="shared" si="52"/>
        <v>1</v>
      </c>
      <c r="H159" s="3">
        <v>0</v>
      </c>
      <c r="I159" s="1">
        <v>0</v>
      </c>
      <c r="J159" s="1">
        <v>0</v>
      </c>
      <c r="K159" s="1">
        <v>0</v>
      </c>
      <c r="L159" s="1">
        <v>0</v>
      </c>
      <c r="M159" s="76">
        <f t="shared" si="53"/>
        <v>0</v>
      </c>
    </row>
    <row r="160" spans="1:14" ht="15">
      <c r="A160" s="1" t="s">
        <v>25</v>
      </c>
      <c r="B160" s="3">
        <v>0</v>
      </c>
      <c r="C160" s="1">
        <v>0</v>
      </c>
      <c r="D160" s="1">
        <v>17</v>
      </c>
      <c r="E160" s="1">
        <v>1</v>
      </c>
      <c r="F160" s="1">
        <v>3</v>
      </c>
      <c r="G160" s="76">
        <f t="shared" si="52"/>
        <v>21</v>
      </c>
      <c r="H160" s="3">
        <v>0</v>
      </c>
      <c r="I160" s="1">
        <v>0</v>
      </c>
      <c r="J160" s="1">
        <v>8</v>
      </c>
      <c r="K160" s="1">
        <v>0</v>
      </c>
      <c r="L160" s="1">
        <v>1</v>
      </c>
      <c r="M160" s="76">
        <f t="shared" si="53"/>
        <v>9</v>
      </c>
    </row>
    <row r="161" spans="1:14" ht="15">
      <c r="A161" s="1" t="s">
        <v>26</v>
      </c>
      <c r="B161" s="3">
        <v>3</v>
      </c>
      <c r="C161" s="1">
        <v>0</v>
      </c>
      <c r="D161" s="1">
        <v>11</v>
      </c>
      <c r="E161" s="1">
        <v>3</v>
      </c>
      <c r="F161" s="1">
        <v>4</v>
      </c>
      <c r="G161" s="76">
        <f t="shared" si="52"/>
        <v>21</v>
      </c>
      <c r="H161" s="3">
        <v>3</v>
      </c>
      <c r="I161" s="1">
        <v>0</v>
      </c>
      <c r="J161" s="1">
        <v>12</v>
      </c>
      <c r="K161" s="1">
        <v>1</v>
      </c>
      <c r="L161" s="1">
        <v>7</v>
      </c>
      <c r="M161" s="76">
        <f t="shared" si="53"/>
        <v>23</v>
      </c>
    </row>
    <row r="162" spans="1:14" ht="15">
      <c r="A162" s="1" t="s">
        <v>27</v>
      </c>
      <c r="B162" s="3">
        <v>0</v>
      </c>
      <c r="C162" s="1">
        <v>0</v>
      </c>
      <c r="D162" s="1">
        <v>3</v>
      </c>
      <c r="E162" s="1">
        <v>1</v>
      </c>
      <c r="F162" s="1">
        <v>1</v>
      </c>
      <c r="G162" s="76">
        <f t="shared" si="52"/>
        <v>5</v>
      </c>
      <c r="H162" s="3">
        <v>0</v>
      </c>
      <c r="I162" s="1">
        <v>1</v>
      </c>
      <c r="J162" s="1">
        <v>1</v>
      </c>
      <c r="K162" s="1">
        <v>1</v>
      </c>
      <c r="L162" s="1">
        <v>0</v>
      </c>
      <c r="M162" s="76">
        <f t="shared" si="53"/>
        <v>3</v>
      </c>
    </row>
    <row r="163" spans="1:14" ht="15">
      <c r="A163" s="1" t="s">
        <v>28</v>
      </c>
      <c r="B163" s="3">
        <v>1</v>
      </c>
      <c r="C163" s="1">
        <v>0</v>
      </c>
      <c r="D163" s="1">
        <v>0</v>
      </c>
      <c r="E163" s="1">
        <v>0</v>
      </c>
      <c r="F163" s="1">
        <v>1</v>
      </c>
      <c r="G163" s="76">
        <f t="shared" si="52"/>
        <v>2</v>
      </c>
      <c r="H163" s="3">
        <v>1</v>
      </c>
      <c r="I163" s="1">
        <v>0</v>
      </c>
      <c r="J163" s="1">
        <v>0</v>
      </c>
      <c r="K163" s="1">
        <v>0</v>
      </c>
      <c r="L163" s="1">
        <v>0</v>
      </c>
      <c r="M163" s="76">
        <f t="shared" si="53"/>
        <v>1</v>
      </c>
    </row>
    <row r="164" spans="1:14" ht="15">
      <c r="A164" s="1" t="s">
        <v>29</v>
      </c>
      <c r="B164" s="3">
        <v>0</v>
      </c>
      <c r="C164" s="1">
        <v>0</v>
      </c>
      <c r="D164" s="1">
        <v>12</v>
      </c>
      <c r="E164" s="1">
        <v>1</v>
      </c>
      <c r="F164" s="1">
        <v>0</v>
      </c>
      <c r="G164" s="76">
        <f t="shared" si="52"/>
        <v>13</v>
      </c>
      <c r="H164" s="3">
        <v>0</v>
      </c>
      <c r="I164" s="1">
        <v>2</v>
      </c>
      <c r="J164" s="1">
        <v>3</v>
      </c>
      <c r="K164" s="1">
        <v>0</v>
      </c>
      <c r="L164" s="1">
        <v>0</v>
      </c>
      <c r="M164" s="76">
        <f t="shared" si="53"/>
        <v>5</v>
      </c>
    </row>
    <row r="165" spans="1:14" ht="15">
      <c r="A165" s="1" t="s">
        <v>30</v>
      </c>
      <c r="B165" s="3">
        <v>0</v>
      </c>
      <c r="C165" s="1">
        <v>1</v>
      </c>
      <c r="D165" s="1">
        <v>10</v>
      </c>
      <c r="E165" s="1">
        <v>0</v>
      </c>
      <c r="F165" s="1">
        <v>0</v>
      </c>
      <c r="G165" s="76">
        <f t="shared" si="52"/>
        <v>11</v>
      </c>
      <c r="H165" s="3">
        <v>0</v>
      </c>
      <c r="I165" s="1">
        <v>0</v>
      </c>
      <c r="J165" s="1">
        <v>10</v>
      </c>
      <c r="K165" s="1">
        <v>0</v>
      </c>
      <c r="L165" s="1">
        <v>0</v>
      </c>
      <c r="M165" s="76">
        <f t="shared" si="53"/>
        <v>10</v>
      </c>
    </row>
    <row r="166" spans="1:14" ht="15">
      <c r="A166" s="1" t="s">
        <v>31</v>
      </c>
      <c r="B166" s="3">
        <v>0</v>
      </c>
      <c r="C166" s="1">
        <v>0</v>
      </c>
      <c r="D166" s="1">
        <v>10</v>
      </c>
      <c r="E166" s="1">
        <v>2</v>
      </c>
      <c r="F166" s="1">
        <v>1</v>
      </c>
      <c r="G166" s="76">
        <f t="shared" si="52"/>
        <v>13</v>
      </c>
      <c r="H166" s="3">
        <v>0</v>
      </c>
      <c r="I166" s="1">
        <v>1</v>
      </c>
      <c r="J166" s="1">
        <v>16</v>
      </c>
      <c r="K166" s="1">
        <v>1</v>
      </c>
      <c r="L166" s="1">
        <v>1</v>
      </c>
      <c r="M166" s="76">
        <f t="shared" si="53"/>
        <v>19</v>
      </c>
    </row>
    <row r="167" spans="1:14" ht="15">
      <c r="A167" s="1" t="s">
        <v>32</v>
      </c>
      <c r="B167" s="3">
        <v>0</v>
      </c>
      <c r="C167" s="1">
        <v>2</v>
      </c>
      <c r="D167" s="1">
        <v>7</v>
      </c>
      <c r="E167" s="1">
        <v>1</v>
      </c>
      <c r="F167" s="1">
        <v>1</v>
      </c>
      <c r="G167" s="76">
        <f t="shared" si="52"/>
        <v>11</v>
      </c>
      <c r="H167" s="3">
        <v>0</v>
      </c>
      <c r="I167" s="1">
        <v>0</v>
      </c>
      <c r="J167" s="1">
        <v>5</v>
      </c>
      <c r="K167" s="1">
        <v>2</v>
      </c>
      <c r="L167" s="1">
        <v>0</v>
      </c>
      <c r="M167" s="76">
        <f t="shared" si="53"/>
        <v>7</v>
      </c>
    </row>
    <row r="168" spans="1:14" ht="15">
      <c r="A168" s="1" t="s">
        <v>33</v>
      </c>
      <c r="B168" s="3">
        <v>1</v>
      </c>
      <c r="C168" s="1">
        <v>6</v>
      </c>
      <c r="D168" s="1">
        <v>32</v>
      </c>
      <c r="E168" s="1">
        <v>2</v>
      </c>
      <c r="F168" s="1">
        <v>3</v>
      </c>
      <c r="G168" s="76">
        <f t="shared" si="52"/>
        <v>44</v>
      </c>
      <c r="H168" s="3">
        <v>0</v>
      </c>
      <c r="I168" s="1">
        <v>5</v>
      </c>
      <c r="J168" s="1">
        <v>31</v>
      </c>
      <c r="K168" s="1">
        <v>0</v>
      </c>
      <c r="L168" s="1">
        <v>2</v>
      </c>
      <c r="M168" s="76">
        <f t="shared" si="53"/>
        <v>38</v>
      </c>
    </row>
    <row r="169" spans="1:14" ht="15">
      <c r="A169" s="1" t="s">
        <v>34</v>
      </c>
      <c r="B169" s="3">
        <v>1</v>
      </c>
      <c r="C169" s="1">
        <v>4</v>
      </c>
      <c r="D169" s="1">
        <v>19</v>
      </c>
      <c r="E169" s="1">
        <v>2</v>
      </c>
      <c r="F169" s="1">
        <v>1</v>
      </c>
      <c r="G169" s="76">
        <f t="shared" si="52"/>
        <v>27</v>
      </c>
      <c r="H169" s="3">
        <v>1</v>
      </c>
      <c r="I169" s="1">
        <v>4</v>
      </c>
      <c r="J169" s="1">
        <v>30</v>
      </c>
      <c r="K169" s="1">
        <v>8</v>
      </c>
      <c r="L169" s="1">
        <v>1</v>
      </c>
      <c r="M169" s="76">
        <f t="shared" si="53"/>
        <v>44</v>
      </c>
    </row>
    <row r="170" spans="1:14" ht="15">
      <c r="A170" s="1" t="s">
        <v>35</v>
      </c>
      <c r="B170" s="3">
        <v>10</v>
      </c>
      <c r="C170" s="1">
        <v>31</v>
      </c>
      <c r="D170" s="1">
        <v>772</v>
      </c>
      <c r="E170" s="1">
        <v>9</v>
      </c>
      <c r="F170" s="1">
        <v>33</v>
      </c>
      <c r="G170" s="76">
        <f t="shared" si="52"/>
        <v>855</v>
      </c>
      <c r="H170" s="3">
        <v>11</v>
      </c>
      <c r="I170" s="1">
        <v>140</v>
      </c>
      <c r="J170" s="1">
        <v>1708</v>
      </c>
      <c r="K170" s="1">
        <v>156</v>
      </c>
      <c r="L170" s="1">
        <v>88</v>
      </c>
      <c r="M170" s="76">
        <f t="shared" si="53"/>
        <v>2103</v>
      </c>
    </row>
    <row r="171" spans="1:14" ht="15">
      <c r="A171" s="1" t="s">
        <v>5</v>
      </c>
      <c r="B171" s="3">
        <v>5</v>
      </c>
      <c r="C171" s="1">
        <v>23</v>
      </c>
      <c r="D171" s="1">
        <v>1076</v>
      </c>
      <c r="E171" s="1">
        <v>43</v>
      </c>
      <c r="F171" s="1">
        <v>39</v>
      </c>
      <c r="G171" s="76">
        <f t="shared" si="52"/>
        <v>1186</v>
      </c>
      <c r="H171" s="3">
        <v>0</v>
      </c>
      <c r="I171" s="1">
        <v>0</v>
      </c>
      <c r="J171" s="1">
        <v>0</v>
      </c>
      <c r="K171" s="1">
        <v>0</v>
      </c>
      <c r="L171" s="1">
        <v>0</v>
      </c>
      <c r="M171" s="76">
        <f t="shared" si="53"/>
        <v>0</v>
      </c>
    </row>
    <row r="172" spans="1:14" s="75" customFormat="1" ht="15">
      <c r="A172" s="2" t="s">
        <v>12</v>
      </c>
      <c r="B172" s="4">
        <v>284</v>
      </c>
      <c r="C172" s="2">
        <v>350</v>
      </c>
      <c r="D172" s="2">
        <v>3539</v>
      </c>
      <c r="E172" s="2">
        <v>768</v>
      </c>
      <c r="F172" s="2">
        <v>822</v>
      </c>
      <c r="G172" s="2">
        <f t="shared" si="52"/>
        <v>5763</v>
      </c>
      <c r="H172" s="4">
        <v>229</v>
      </c>
      <c r="I172" s="2">
        <v>446</v>
      </c>
      <c r="J172" s="2">
        <v>3479</v>
      </c>
      <c r="K172" s="2">
        <v>642</v>
      </c>
      <c r="L172" s="2">
        <v>821</v>
      </c>
      <c r="M172" s="2">
        <f t="shared" si="53"/>
        <v>5617</v>
      </c>
      <c r="N172" s="142"/>
    </row>
    <row r="175" spans="1:14" ht="15">
      <c r="A175" s="9" t="s">
        <v>240</v>
      </c>
      <c r="B175" s="5" t="s">
        <v>6</v>
      </c>
      <c r="C175" s="6" t="s">
        <v>8</v>
      </c>
      <c r="D175" s="6" t="s">
        <v>7</v>
      </c>
      <c r="E175" s="6" t="s">
        <v>9</v>
      </c>
      <c r="F175" s="6" t="s">
        <v>12</v>
      </c>
      <c r="G175" s="6"/>
      <c r="H175" s="5" t="s">
        <v>6</v>
      </c>
      <c r="I175" s="6" t="s">
        <v>8</v>
      </c>
      <c r="J175" s="6" t="s">
        <v>7</v>
      </c>
      <c r="K175" s="6" t="s">
        <v>9</v>
      </c>
      <c r="L175" s="6" t="s">
        <v>12</v>
      </c>
      <c r="M175" s="6"/>
    </row>
    <row r="176" spans="1:14" ht="15">
      <c r="A176" s="1" t="s">
        <v>36</v>
      </c>
      <c r="B176" s="3">
        <v>2</v>
      </c>
      <c r="C176" s="1">
        <v>1</v>
      </c>
      <c r="D176" s="1">
        <v>0</v>
      </c>
      <c r="E176" s="1">
        <v>9</v>
      </c>
      <c r="F176" s="76">
        <f t="shared" ref="F176:F184" si="54">SUM(B176:E176)</f>
        <v>12</v>
      </c>
      <c r="H176" s="3">
        <v>1</v>
      </c>
      <c r="I176" s="1">
        <v>2</v>
      </c>
      <c r="J176" s="1">
        <v>0</v>
      </c>
      <c r="K176" s="1">
        <v>2</v>
      </c>
      <c r="L176" s="76">
        <f t="shared" ref="L176:L184" si="55">SUM(H176:K176)</f>
        <v>5</v>
      </c>
    </row>
    <row r="177" spans="1:14" ht="15">
      <c r="A177" s="1" t="s">
        <v>37</v>
      </c>
      <c r="B177" s="3">
        <v>8</v>
      </c>
      <c r="C177" s="1">
        <v>2</v>
      </c>
      <c r="D177" s="1">
        <v>0</v>
      </c>
      <c r="E177" s="1">
        <v>5</v>
      </c>
      <c r="F177" s="76">
        <f t="shared" si="54"/>
        <v>15</v>
      </c>
      <c r="H177" s="3">
        <v>4</v>
      </c>
      <c r="I177" s="1">
        <v>0</v>
      </c>
      <c r="J177" s="1">
        <v>0</v>
      </c>
      <c r="K177" s="1">
        <v>6</v>
      </c>
      <c r="L177" s="76">
        <f t="shared" si="55"/>
        <v>10</v>
      </c>
    </row>
    <row r="178" spans="1:14" ht="15">
      <c r="A178" s="1" t="s">
        <v>38</v>
      </c>
      <c r="B178" s="3">
        <v>4</v>
      </c>
      <c r="C178" s="1">
        <v>4</v>
      </c>
      <c r="D178" s="1">
        <v>0</v>
      </c>
      <c r="E178" s="1">
        <v>8</v>
      </c>
      <c r="F178" s="76">
        <f t="shared" si="54"/>
        <v>16</v>
      </c>
      <c r="H178" s="3">
        <v>3</v>
      </c>
      <c r="I178" s="1">
        <v>2</v>
      </c>
      <c r="J178" s="1">
        <v>0</v>
      </c>
      <c r="K178" s="1">
        <v>2</v>
      </c>
      <c r="L178" s="76">
        <f t="shared" si="55"/>
        <v>7</v>
      </c>
    </row>
    <row r="179" spans="1:14" ht="15">
      <c r="A179" s="1" t="s">
        <v>39</v>
      </c>
      <c r="B179" s="3">
        <v>126</v>
      </c>
      <c r="C179" s="1">
        <v>81</v>
      </c>
      <c r="D179" s="1">
        <v>40</v>
      </c>
      <c r="E179" s="1">
        <v>213</v>
      </c>
      <c r="F179" s="76">
        <f t="shared" si="54"/>
        <v>460</v>
      </c>
      <c r="H179" s="3">
        <v>121</v>
      </c>
      <c r="I179" s="1">
        <v>56</v>
      </c>
      <c r="J179" s="1">
        <v>44</v>
      </c>
      <c r="K179" s="1">
        <v>192</v>
      </c>
      <c r="L179" s="76">
        <f t="shared" si="55"/>
        <v>413</v>
      </c>
    </row>
    <row r="180" spans="1:14" ht="15">
      <c r="A180" s="1" t="s">
        <v>40</v>
      </c>
      <c r="B180" s="3">
        <v>0</v>
      </c>
      <c r="C180" s="1">
        <v>0</v>
      </c>
      <c r="D180" s="1">
        <v>0</v>
      </c>
      <c r="E180" s="1">
        <v>1</v>
      </c>
      <c r="F180" s="76">
        <f t="shared" si="54"/>
        <v>1</v>
      </c>
      <c r="H180" s="3">
        <v>0</v>
      </c>
      <c r="I180" s="1">
        <v>0</v>
      </c>
      <c r="J180" s="1">
        <v>0</v>
      </c>
      <c r="K180" s="1">
        <v>1</v>
      </c>
      <c r="L180" s="76">
        <f t="shared" si="55"/>
        <v>1</v>
      </c>
    </row>
    <row r="181" spans="1:14" ht="15">
      <c r="A181" s="1" t="s">
        <v>41</v>
      </c>
      <c r="B181" s="3">
        <v>0</v>
      </c>
      <c r="C181" s="1">
        <v>0</v>
      </c>
      <c r="D181" s="1">
        <v>1</v>
      </c>
      <c r="E181" s="1">
        <v>0</v>
      </c>
      <c r="F181" s="76">
        <f t="shared" si="54"/>
        <v>1</v>
      </c>
      <c r="H181" s="3">
        <v>1</v>
      </c>
      <c r="I181" s="1">
        <v>0</v>
      </c>
      <c r="J181" s="1">
        <v>0</v>
      </c>
      <c r="K181" s="1">
        <v>0</v>
      </c>
      <c r="L181" s="76">
        <f t="shared" si="55"/>
        <v>1</v>
      </c>
    </row>
    <row r="182" spans="1:14" ht="15">
      <c r="A182" s="1" t="s">
        <v>4</v>
      </c>
      <c r="B182" s="3">
        <v>29</v>
      </c>
      <c r="C182" s="1">
        <v>15</v>
      </c>
      <c r="D182" s="1">
        <v>1</v>
      </c>
      <c r="E182" s="1">
        <v>24</v>
      </c>
      <c r="F182" s="76">
        <f t="shared" si="54"/>
        <v>69</v>
      </c>
      <c r="H182" s="3">
        <v>14</v>
      </c>
      <c r="I182" s="1">
        <v>5</v>
      </c>
      <c r="J182" s="1">
        <v>2</v>
      </c>
      <c r="K182" s="1">
        <v>24</v>
      </c>
      <c r="L182" s="76">
        <f t="shared" si="55"/>
        <v>45</v>
      </c>
    </row>
    <row r="183" spans="1:14" ht="15">
      <c r="A183" s="1" t="s">
        <v>5</v>
      </c>
      <c r="B183" s="3">
        <v>30</v>
      </c>
      <c r="C183" s="1">
        <v>11</v>
      </c>
      <c r="D183" s="1">
        <v>46</v>
      </c>
      <c r="E183" s="1">
        <v>192</v>
      </c>
      <c r="F183" s="76">
        <f t="shared" si="54"/>
        <v>279</v>
      </c>
      <c r="H183" s="3">
        <v>59</v>
      </c>
      <c r="I183" s="1">
        <v>34</v>
      </c>
      <c r="J183" s="1">
        <v>127</v>
      </c>
      <c r="K183" s="1">
        <v>123</v>
      </c>
      <c r="L183" s="76">
        <f t="shared" si="55"/>
        <v>343</v>
      </c>
    </row>
    <row r="184" spans="1:14" s="75" customFormat="1" ht="15">
      <c r="A184" s="2" t="s">
        <v>12</v>
      </c>
      <c r="B184" s="4">
        <v>199</v>
      </c>
      <c r="C184" s="2">
        <v>114</v>
      </c>
      <c r="D184" s="2">
        <v>88</v>
      </c>
      <c r="E184" s="2">
        <v>452</v>
      </c>
      <c r="F184" s="2">
        <f t="shared" si="54"/>
        <v>853</v>
      </c>
      <c r="G184" s="2"/>
      <c r="H184" s="4">
        <v>203</v>
      </c>
      <c r="I184" s="2">
        <v>99</v>
      </c>
      <c r="J184" s="2">
        <v>173</v>
      </c>
      <c r="K184" s="2">
        <v>350</v>
      </c>
      <c r="L184" s="2">
        <f t="shared" si="55"/>
        <v>825</v>
      </c>
      <c r="M184" s="2"/>
      <c r="N184" s="142"/>
    </row>
    <row r="187" spans="1:14" ht="15">
      <c r="A187" s="9" t="s">
        <v>241</v>
      </c>
      <c r="B187" s="5" t="s">
        <v>6</v>
      </c>
      <c r="C187" s="6" t="s">
        <v>8</v>
      </c>
      <c r="D187" s="6" t="s">
        <v>7</v>
      </c>
      <c r="E187" s="6" t="s">
        <v>9</v>
      </c>
      <c r="F187" s="6" t="s">
        <v>12</v>
      </c>
      <c r="G187" s="6"/>
      <c r="H187" s="5" t="s">
        <v>6</v>
      </c>
      <c r="I187" s="6" t="s">
        <v>8</v>
      </c>
      <c r="J187" s="6" t="s">
        <v>7</v>
      </c>
      <c r="K187" s="6" t="s">
        <v>9</v>
      </c>
      <c r="L187" s="6" t="s">
        <v>12</v>
      </c>
      <c r="M187" s="6"/>
    </row>
    <row r="188" spans="1:14" ht="15">
      <c r="A188" s="1" t="s">
        <v>36</v>
      </c>
      <c r="B188" s="3">
        <v>1</v>
      </c>
      <c r="C188" s="1">
        <v>2</v>
      </c>
      <c r="D188" s="1">
        <v>13</v>
      </c>
      <c r="E188" s="1">
        <v>1</v>
      </c>
      <c r="F188" s="76">
        <f t="shared" ref="F188:F196" si="56">SUM(B188:E188)</f>
        <v>17</v>
      </c>
      <c r="H188" s="3">
        <v>1</v>
      </c>
      <c r="I188" s="1">
        <v>3</v>
      </c>
      <c r="J188" s="1">
        <v>13</v>
      </c>
      <c r="K188" s="1">
        <v>2</v>
      </c>
      <c r="L188" s="76">
        <f t="shared" ref="L188:L196" si="57">SUM(H188:K188)</f>
        <v>19</v>
      </c>
    </row>
    <row r="189" spans="1:14" ht="15">
      <c r="A189" s="1" t="s">
        <v>37</v>
      </c>
      <c r="B189" s="3">
        <v>1</v>
      </c>
      <c r="C189" s="1">
        <v>3</v>
      </c>
      <c r="D189" s="1">
        <v>56</v>
      </c>
      <c r="E189" s="1">
        <v>7</v>
      </c>
      <c r="F189" s="76">
        <f t="shared" si="56"/>
        <v>67</v>
      </c>
      <c r="H189" s="3">
        <v>1</v>
      </c>
      <c r="I189" s="1">
        <v>4</v>
      </c>
      <c r="J189" s="1">
        <v>40</v>
      </c>
      <c r="K189" s="1">
        <v>1</v>
      </c>
      <c r="L189" s="76">
        <f t="shared" si="57"/>
        <v>46</v>
      </c>
    </row>
    <row r="190" spans="1:14" ht="15">
      <c r="A190" s="1" t="s">
        <v>38</v>
      </c>
      <c r="B190" s="3">
        <v>0</v>
      </c>
      <c r="C190" s="1">
        <v>1</v>
      </c>
      <c r="D190" s="1">
        <v>32</v>
      </c>
      <c r="E190" s="1">
        <v>8</v>
      </c>
      <c r="F190" s="76">
        <f t="shared" si="56"/>
        <v>41</v>
      </c>
      <c r="H190" s="3">
        <v>2</v>
      </c>
      <c r="I190" s="1">
        <v>5</v>
      </c>
      <c r="J190" s="1">
        <v>29</v>
      </c>
      <c r="K190" s="1">
        <v>4</v>
      </c>
      <c r="L190" s="76">
        <f t="shared" si="57"/>
        <v>40</v>
      </c>
    </row>
    <row r="191" spans="1:14" ht="15">
      <c r="A191" s="1" t="s">
        <v>39</v>
      </c>
      <c r="B191" s="3">
        <v>13</v>
      </c>
      <c r="C191" s="1">
        <v>105</v>
      </c>
      <c r="D191" s="1">
        <v>693</v>
      </c>
      <c r="E191" s="1">
        <v>105</v>
      </c>
      <c r="F191" s="76">
        <f t="shared" si="56"/>
        <v>916</v>
      </c>
      <c r="H191" s="3">
        <v>31</v>
      </c>
      <c r="I191" s="1">
        <v>101</v>
      </c>
      <c r="J191" s="1">
        <v>422</v>
      </c>
      <c r="K191" s="1">
        <v>42</v>
      </c>
      <c r="L191" s="76">
        <f t="shared" si="57"/>
        <v>596</v>
      </c>
    </row>
    <row r="192" spans="1:14" ht="15">
      <c r="A192" s="1" t="s">
        <v>40</v>
      </c>
      <c r="B192" s="3">
        <v>0</v>
      </c>
      <c r="C192" s="1">
        <v>9</v>
      </c>
      <c r="D192" s="1">
        <v>72</v>
      </c>
      <c r="E192" s="1">
        <v>1</v>
      </c>
      <c r="F192" s="76">
        <f t="shared" si="56"/>
        <v>82</v>
      </c>
      <c r="H192" s="3">
        <v>0</v>
      </c>
      <c r="I192" s="1">
        <v>9</v>
      </c>
      <c r="J192" s="1">
        <v>38</v>
      </c>
      <c r="K192" s="1">
        <v>1</v>
      </c>
      <c r="L192" s="76">
        <f t="shared" si="57"/>
        <v>48</v>
      </c>
    </row>
    <row r="193" spans="1:14" ht="15">
      <c r="A193" s="1" t="s">
        <v>41</v>
      </c>
      <c r="B193" s="3">
        <v>0</v>
      </c>
      <c r="C193" s="1">
        <v>0</v>
      </c>
      <c r="D193" s="1">
        <v>2</v>
      </c>
      <c r="E193" s="1">
        <v>0</v>
      </c>
      <c r="F193" s="76">
        <f t="shared" si="56"/>
        <v>2</v>
      </c>
      <c r="H193" s="3">
        <v>0</v>
      </c>
      <c r="I193" s="1">
        <v>0</v>
      </c>
      <c r="J193" s="1">
        <v>2</v>
      </c>
      <c r="K193" s="1">
        <v>0</v>
      </c>
      <c r="L193" s="76">
        <f t="shared" si="57"/>
        <v>2</v>
      </c>
    </row>
    <row r="194" spans="1:14" ht="15">
      <c r="A194" s="1" t="s">
        <v>4</v>
      </c>
      <c r="B194" s="3">
        <v>6</v>
      </c>
      <c r="C194" s="1">
        <v>6</v>
      </c>
      <c r="D194" s="1">
        <v>60</v>
      </c>
      <c r="E194" s="1">
        <v>0</v>
      </c>
      <c r="F194" s="76">
        <f t="shared" si="56"/>
        <v>72</v>
      </c>
      <c r="H194" s="3">
        <v>38</v>
      </c>
      <c r="I194" s="1">
        <v>17</v>
      </c>
      <c r="J194" s="1">
        <v>111</v>
      </c>
      <c r="K194" s="1">
        <v>4</v>
      </c>
      <c r="L194" s="76">
        <f t="shared" si="57"/>
        <v>170</v>
      </c>
    </row>
    <row r="195" spans="1:14" ht="15">
      <c r="A195" s="1" t="s">
        <v>5</v>
      </c>
      <c r="B195" s="3">
        <v>21</v>
      </c>
      <c r="C195" s="1">
        <v>115</v>
      </c>
      <c r="D195" s="1">
        <v>2522</v>
      </c>
      <c r="E195" s="1">
        <v>233</v>
      </c>
      <c r="F195" s="76">
        <f t="shared" si="56"/>
        <v>2891</v>
      </c>
      <c r="H195" s="3">
        <v>13</v>
      </c>
      <c r="I195" s="1">
        <v>208</v>
      </c>
      <c r="J195" s="1">
        <v>2589</v>
      </c>
      <c r="K195" s="1">
        <v>239</v>
      </c>
      <c r="L195" s="76">
        <f t="shared" si="57"/>
        <v>3049</v>
      </c>
    </row>
    <row r="196" spans="1:14" s="75" customFormat="1" ht="15">
      <c r="A196" s="2" t="s">
        <v>12</v>
      </c>
      <c r="B196" s="4">
        <v>42</v>
      </c>
      <c r="C196" s="2">
        <v>241</v>
      </c>
      <c r="D196" s="2">
        <v>3450</v>
      </c>
      <c r="E196" s="2">
        <v>355</v>
      </c>
      <c r="F196" s="2">
        <f t="shared" si="56"/>
        <v>4088</v>
      </c>
      <c r="G196" s="2"/>
      <c r="H196" s="4">
        <v>86</v>
      </c>
      <c r="I196" s="2">
        <v>347</v>
      </c>
      <c r="J196" s="2">
        <v>3244</v>
      </c>
      <c r="K196" s="2">
        <v>293</v>
      </c>
      <c r="L196" s="2">
        <f t="shared" si="57"/>
        <v>3970</v>
      </c>
      <c r="M196" s="2"/>
      <c r="N196" s="142"/>
    </row>
    <row r="199" spans="1:14" ht="15">
      <c r="A199" s="9" t="s">
        <v>242</v>
      </c>
      <c r="B199" s="5" t="s">
        <v>6</v>
      </c>
      <c r="C199" s="6" t="s">
        <v>8</v>
      </c>
      <c r="D199" s="6" t="s">
        <v>7</v>
      </c>
      <c r="E199" s="6" t="s">
        <v>9</v>
      </c>
      <c r="F199" s="6" t="s">
        <v>61</v>
      </c>
      <c r="G199" s="6" t="s">
        <v>12</v>
      </c>
      <c r="H199" s="5" t="s">
        <v>6</v>
      </c>
      <c r="I199" s="6" t="s">
        <v>8</v>
      </c>
      <c r="J199" s="6" t="s">
        <v>7</v>
      </c>
      <c r="K199" s="6" t="s">
        <v>9</v>
      </c>
      <c r="L199" s="6" t="s">
        <v>61</v>
      </c>
      <c r="M199" s="6" t="s">
        <v>12</v>
      </c>
    </row>
    <row r="200" spans="1:14" ht="15">
      <c r="A200" s="1" t="s">
        <v>36</v>
      </c>
      <c r="B200" s="3">
        <v>3</v>
      </c>
      <c r="C200" s="1">
        <v>3</v>
      </c>
      <c r="D200" s="1">
        <v>13</v>
      </c>
      <c r="E200" s="1">
        <v>10</v>
      </c>
      <c r="F200" s="1">
        <v>3</v>
      </c>
      <c r="G200" s="76">
        <f t="shared" ref="G200:G208" si="58">SUM(B200:F200)</f>
        <v>32</v>
      </c>
      <c r="H200" s="3">
        <v>2</v>
      </c>
      <c r="I200" s="1">
        <v>5</v>
      </c>
      <c r="J200" s="1">
        <v>13</v>
      </c>
      <c r="K200" s="1">
        <v>4</v>
      </c>
      <c r="L200" s="1">
        <v>4</v>
      </c>
      <c r="M200" s="76">
        <f t="shared" ref="M200:M208" si="59">SUM(H200:L200)</f>
        <v>28</v>
      </c>
    </row>
    <row r="201" spans="1:14" ht="15">
      <c r="A201" s="1" t="s">
        <v>37</v>
      </c>
      <c r="B201" s="3">
        <v>9</v>
      </c>
      <c r="C201" s="1">
        <v>5</v>
      </c>
      <c r="D201" s="1">
        <v>56</v>
      </c>
      <c r="E201" s="1">
        <v>12</v>
      </c>
      <c r="F201" s="1">
        <v>16</v>
      </c>
      <c r="G201" s="76">
        <f t="shared" si="58"/>
        <v>98</v>
      </c>
      <c r="H201" s="3">
        <v>5</v>
      </c>
      <c r="I201" s="1">
        <v>4</v>
      </c>
      <c r="J201" s="1">
        <v>40</v>
      </c>
      <c r="K201" s="1">
        <v>7</v>
      </c>
      <c r="L201" s="1">
        <v>8</v>
      </c>
      <c r="M201" s="76">
        <f t="shared" si="59"/>
        <v>64</v>
      </c>
    </row>
    <row r="202" spans="1:14" ht="15">
      <c r="A202" s="1" t="s">
        <v>38</v>
      </c>
      <c r="B202" s="3">
        <v>4</v>
      </c>
      <c r="C202" s="1">
        <v>5</v>
      </c>
      <c r="D202" s="1">
        <v>32</v>
      </c>
      <c r="E202" s="1">
        <v>16</v>
      </c>
      <c r="F202" s="1">
        <v>6</v>
      </c>
      <c r="G202" s="76">
        <f t="shared" si="58"/>
        <v>63</v>
      </c>
      <c r="H202" s="3">
        <v>5</v>
      </c>
      <c r="I202" s="1">
        <v>7</v>
      </c>
      <c r="J202" s="1">
        <v>29</v>
      </c>
      <c r="K202" s="1">
        <v>6</v>
      </c>
      <c r="L202" s="1">
        <v>8</v>
      </c>
      <c r="M202" s="76">
        <f t="shared" si="59"/>
        <v>55</v>
      </c>
    </row>
    <row r="203" spans="1:14" ht="15">
      <c r="A203" s="1" t="s">
        <v>39</v>
      </c>
      <c r="B203" s="3">
        <v>139</v>
      </c>
      <c r="C203" s="1">
        <v>186</v>
      </c>
      <c r="D203" s="1">
        <v>733</v>
      </c>
      <c r="E203" s="1">
        <v>318</v>
      </c>
      <c r="F203" s="1">
        <v>451</v>
      </c>
      <c r="G203" s="76">
        <f t="shared" si="58"/>
        <v>1827</v>
      </c>
      <c r="H203" s="3">
        <v>152</v>
      </c>
      <c r="I203" s="1">
        <v>157</v>
      </c>
      <c r="J203" s="1">
        <v>466</v>
      </c>
      <c r="K203" s="1">
        <v>234</v>
      </c>
      <c r="L203" s="1">
        <v>377</v>
      </c>
      <c r="M203" s="76">
        <f t="shared" si="59"/>
        <v>1386</v>
      </c>
    </row>
    <row r="204" spans="1:14" ht="15">
      <c r="A204" s="1" t="s">
        <v>40</v>
      </c>
      <c r="B204" s="3">
        <v>0</v>
      </c>
      <c r="C204" s="1">
        <v>9</v>
      </c>
      <c r="D204" s="1">
        <v>72</v>
      </c>
      <c r="E204" s="1">
        <v>2</v>
      </c>
      <c r="F204" s="1">
        <v>0</v>
      </c>
      <c r="G204" s="76">
        <f t="shared" si="58"/>
        <v>83</v>
      </c>
      <c r="H204" s="3">
        <v>0</v>
      </c>
      <c r="I204" s="1">
        <v>9</v>
      </c>
      <c r="J204" s="1">
        <v>38</v>
      </c>
      <c r="K204" s="1">
        <v>2</v>
      </c>
      <c r="L204" s="1">
        <v>2</v>
      </c>
      <c r="M204" s="76">
        <f t="shared" si="59"/>
        <v>51</v>
      </c>
    </row>
    <row r="205" spans="1:14" ht="15">
      <c r="A205" s="1" t="s">
        <v>41</v>
      </c>
      <c r="B205" s="3">
        <v>0</v>
      </c>
      <c r="C205" s="1">
        <v>0</v>
      </c>
      <c r="D205" s="1">
        <v>3</v>
      </c>
      <c r="E205" s="1">
        <v>0</v>
      </c>
      <c r="F205" s="1">
        <v>1</v>
      </c>
      <c r="G205" s="76">
        <f t="shared" si="58"/>
        <v>4</v>
      </c>
      <c r="H205" s="3">
        <v>1</v>
      </c>
      <c r="I205" s="1">
        <v>0</v>
      </c>
      <c r="J205" s="1">
        <v>2</v>
      </c>
      <c r="K205" s="1">
        <v>0</v>
      </c>
      <c r="L205" s="1">
        <v>0</v>
      </c>
      <c r="M205" s="76">
        <f t="shared" si="59"/>
        <v>3</v>
      </c>
    </row>
    <row r="206" spans="1:14" ht="15">
      <c r="A206" s="1" t="s">
        <v>4</v>
      </c>
      <c r="B206" s="3">
        <v>35</v>
      </c>
      <c r="C206" s="1">
        <v>21</v>
      </c>
      <c r="D206" s="1">
        <v>61</v>
      </c>
      <c r="E206" s="1">
        <v>24</v>
      </c>
      <c r="F206" s="1">
        <v>70</v>
      </c>
      <c r="G206" s="76">
        <f t="shared" si="58"/>
        <v>211</v>
      </c>
      <c r="H206" s="3">
        <v>52</v>
      </c>
      <c r="I206" s="1">
        <v>22</v>
      </c>
      <c r="J206" s="1">
        <v>113</v>
      </c>
      <c r="K206" s="1">
        <v>28</v>
      </c>
      <c r="L206" s="1">
        <v>42</v>
      </c>
      <c r="M206" s="76">
        <f t="shared" si="59"/>
        <v>257</v>
      </c>
    </row>
    <row r="207" spans="1:14" ht="15">
      <c r="A207" s="1" t="s">
        <v>5</v>
      </c>
      <c r="B207" s="3">
        <v>51</v>
      </c>
      <c r="C207" s="1">
        <v>126</v>
      </c>
      <c r="D207" s="1">
        <v>2568</v>
      </c>
      <c r="E207" s="1">
        <v>425</v>
      </c>
      <c r="F207" s="1">
        <v>275</v>
      </c>
      <c r="G207" s="76">
        <f t="shared" si="58"/>
        <v>3445</v>
      </c>
      <c r="H207" s="3">
        <v>72</v>
      </c>
      <c r="I207" s="1">
        <v>242</v>
      </c>
      <c r="J207" s="1">
        <v>2716</v>
      </c>
      <c r="K207" s="1">
        <v>362</v>
      </c>
      <c r="L207" s="1">
        <v>387</v>
      </c>
      <c r="M207" s="76">
        <f t="shared" si="59"/>
        <v>3779</v>
      </c>
    </row>
    <row r="208" spans="1:14" s="75" customFormat="1" ht="15">
      <c r="A208" s="2" t="s">
        <v>12</v>
      </c>
      <c r="B208" s="4">
        <v>241</v>
      </c>
      <c r="C208" s="2">
        <v>355</v>
      </c>
      <c r="D208" s="2">
        <v>3538</v>
      </c>
      <c r="E208" s="2">
        <v>807</v>
      </c>
      <c r="F208" s="2">
        <v>822</v>
      </c>
      <c r="G208" s="2">
        <f t="shared" si="58"/>
        <v>5763</v>
      </c>
      <c r="H208" s="4">
        <v>289</v>
      </c>
      <c r="I208" s="2">
        <v>446</v>
      </c>
      <c r="J208" s="2">
        <v>3417</v>
      </c>
      <c r="K208" s="2">
        <v>643</v>
      </c>
      <c r="L208" s="2">
        <v>828</v>
      </c>
      <c r="M208" s="2">
        <f t="shared" si="59"/>
        <v>5623</v>
      </c>
      <c r="N208" s="142"/>
    </row>
    <row r="209" spans="1:14">
      <c r="G209" s="84"/>
      <c r="M209" s="85"/>
    </row>
    <row r="211" spans="1:14" ht="15">
      <c r="A211" s="9" t="s">
        <v>243</v>
      </c>
      <c r="B211" s="5" t="s">
        <v>6</v>
      </c>
      <c r="C211" s="6" t="s">
        <v>8</v>
      </c>
      <c r="D211" s="6" t="s">
        <v>7</v>
      </c>
      <c r="E211" s="6" t="s">
        <v>9</v>
      </c>
      <c r="F211" s="6" t="s">
        <v>12</v>
      </c>
      <c r="G211" s="6"/>
      <c r="H211" s="5" t="s">
        <v>6</v>
      </c>
      <c r="I211" s="6" t="s">
        <v>8</v>
      </c>
      <c r="J211" s="6" t="s">
        <v>7</v>
      </c>
      <c r="K211" s="6" t="s">
        <v>9</v>
      </c>
      <c r="L211" s="6" t="s">
        <v>12</v>
      </c>
      <c r="M211" s="6"/>
    </row>
    <row r="212" spans="1:14" ht="15">
      <c r="A212" s="1" t="s">
        <v>42</v>
      </c>
      <c r="B212" s="3">
        <v>67</v>
      </c>
      <c r="C212" s="1">
        <v>32</v>
      </c>
      <c r="D212" s="1">
        <v>22</v>
      </c>
      <c r="E212" s="1">
        <v>133</v>
      </c>
      <c r="F212" s="76">
        <f t="shared" ref="F212:F218" si="60">SUM(B212:E212)</f>
        <v>254</v>
      </c>
      <c r="H212" s="3">
        <v>64</v>
      </c>
      <c r="I212" s="1">
        <v>36</v>
      </c>
      <c r="J212" s="1">
        <v>49</v>
      </c>
      <c r="K212" s="1">
        <v>135</v>
      </c>
      <c r="L212" s="76">
        <f t="shared" ref="L212:L218" si="61">SUM(H212:K212)</f>
        <v>284</v>
      </c>
    </row>
    <row r="213" spans="1:14" ht="15">
      <c r="A213" s="1" t="s">
        <v>43</v>
      </c>
      <c r="B213" s="3">
        <v>34</v>
      </c>
      <c r="C213" s="1">
        <v>17</v>
      </c>
      <c r="D213" s="1">
        <v>23</v>
      </c>
      <c r="E213" s="1">
        <v>100</v>
      </c>
      <c r="F213" s="76">
        <f t="shared" si="60"/>
        <v>174</v>
      </c>
      <c r="H213" s="3">
        <v>27</v>
      </c>
      <c r="I213" s="1">
        <v>9</v>
      </c>
      <c r="J213" s="1">
        <v>30</v>
      </c>
      <c r="K213" s="1">
        <v>84</v>
      </c>
      <c r="L213" s="76">
        <f t="shared" si="61"/>
        <v>150</v>
      </c>
    </row>
    <row r="214" spans="1:14" ht="15">
      <c r="A214" s="1" t="s">
        <v>44</v>
      </c>
      <c r="B214" s="3">
        <v>3</v>
      </c>
      <c r="C214" s="1">
        <v>1</v>
      </c>
      <c r="D214" s="1">
        <v>3</v>
      </c>
      <c r="E214" s="1">
        <v>0</v>
      </c>
      <c r="F214" s="76">
        <f t="shared" si="60"/>
        <v>7</v>
      </c>
      <c r="H214" s="3">
        <v>2</v>
      </c>
      <c r="I214" s="1">
        <v>0</v>
      </c>
      <c r="J214" s="1">
        <v>1</v>
      </c>
      <c r="K214" s="1">
        <v>2</v>
      </c>
      <c r="L214" s="76">
        <f t="shared" si="61"/>
        <v>5</v>
      </c>
    </row>
    <row r="215" spans="1:14" ht="15">
      <c r="A215" s="1" t="s">
        <v>45</v>
      </c>
      <c r="B215" s="3">
        <v>35</v>
      </c>
      <c r="C215" s="1">
        <v>5</v>
      </c>
      <c r="D215" s="1">
        <v>14</v>
      </c>
      <c r="E215" s="1">
        <v>31</v>
      </c>
      <c r="F215" s="76">
        <f t="shared" si="60"/>
        <v>85</v>
      </c>
      <c r="H215" s="3">
        <v>31</v>
      </c>
      <c r="I215" s="1">
        <v>8</v>
      </c>
      <c r="J215" s="1">
        <v>13</v>
      </c>
      <c r="K215" s="1">
        <v>18</v>
      </c>
      <c r="L215" s="76">
        <f t="shared" si="61"/>
        <v>70</v>
      </c>
    </row>
    <row r="216" spans="1:14" ht="15">
      <c r="A216" s="1" t="s">
        <v>4</v>
      </c>
      <c r="B216" s="3">
        <v>30</v>
      </c>
      <c r="C216" s="1">
        <v>17</v>
      </c>
      <c r="D216" s="1">
        <v>7</v>
      </c>
      <c r="E216" s="1">
        <v>30</v>
      </c>
      <c r="F216" s="76">
        <f t="shared" si="60"/>
        <v>84</v>
      </c>
      <c r="H216" s="3">
        <v>20</v>
      </c>
      <c r="I216" s="1">
        <v>10</v>
      </c>
      <c r="J216" s="1">
        <v>1</v>
      </c>
      <c r="K216" s="1">
        <v>21</v>
      </c>
      <c r="L216" s="76">
        <f t="shared" si="61"/>
        <v>52</v>
      </c>
    </row>
    <row r="217" spans="1:14" ht="15">
      <c r="A217" s="1" t="s">
        <v>5</v>
      </c>
      <c r="B217" s="3">
        <v>35</v>
      </c>
      <c r="C217" s="1">
        <v>38</v>
      </c>
      <c r="D217" s="1">
        <v>21</v>
      </c>
      <c r="E217" s="1">
        <v>149</v>
      </c>
      <c r="F217" s="76">
        <f t="shared" si="60"/>
        <v>243</v>
      </c>
      <c r="H217" s="3">
        <v>58</v>
      </c>
      <c r="I217" s="1">
        <v>33</v>
      </c>
      <c r="J217" s="1">
        <v>83</v>
      </c>
      <c r="K217" s="1">
        <v>90</v>
      </c>
      <c r="L217" s="76">
        <f t="shared" si="61"/>
        <v>264</v>
      </c>
    </row>
    <row r="218" spans="1:14" s="75" customFormat="1" ht="15">
      <c r="A218" s="2" t="s">
        <v>12</v>
      </c>
      <c r="B218" s="4">
        <v>204</v>
      </c>
      <c r="C218" s="2">
        <v>110</v>
      </c>
      <c r="D218" s="2">
        <v>90</v>
      </c>
      <c r="E218" s="2">
        <v>443</v>
      </c>
      <c r="F218" s="2">
        <f t="shared" si="60"/>
        <v>847</v>
      </c>
      <c r="G218" s="2"/>
      <c r="H218" s="4">
        <v>202</v>
      </c>
      <c r="I218" s="2">
        <v>96</v>
      </c>
      <c r="J218" s="2">
        <v>177</v>
      </c>
      <c r="K218" s="2">
        <v>350</v>
      </c>
      <c r="L218" s="2">
        <f t="shared" si="61"/>
        <v>825</v>
      </c>
      <c r="M218" s="2"/>
      <c r="N218" s="142"/>
    </row>
    <row r="221" spans="1:14" ht="15">
      <c r="A221" s="9" t="s">
        <v>244</v>
      </c>
      <c r="B221" s="5" t="s">
        <v>6</v>
      </c>
      <c r="C221" s="6" t="s">
        <v>8</v>
      </c>
      <c r="D221" s="6" t="s">
        <v>7</v>
      </c>
      <c r="E221" s="6" t="s">
        <v>9</v>
      </c>
      <c r="F221" s="6" t="s">
        <v>12</v>
      </c>
      <c r="G221" s="6"/>
      <c r="H221" s="5" t="s">
        <v>6</v>
      </c>
      <c r="I221" s="6" t="s">
        <v>8</v>
      </c>
      <c r="J221" s="6" t="s">
        <v>7</v>
      </c>
      <c r="K221" s="6" t="s">
        <v>9</v>
      </c>
      <c r="L221" s="6" t="s">
        <v>12</v>
      </c>
      <c r="M221" s="6"/>
    </row>
    <row r="222" spans="1:14" ht="15">
      <c r="A222" s="1" t="s">
        <v>42</v>
      </c>
      <c r="B222" s="3">
        <v>4</v>
      </c>
      <c r="C222" s="1">
        <v>36</v>
      </c>
      <c r="D222" s="87">
        <v>210</v>
      </c>
      <c r="E222" s="1">
        <v>42</v>
      </c>
      <c r="F222" s="76">
        <f t="shared" ref="F222:F228" si="62">SUM(B222:E222)</f>
        <v>292</v>
      </c>
      <c r="H222" s="3">
        <v>4</v>
      </c>
      <c r="I222" s="1">
        <v>24</v>
      </c>
      <c r="J222" s="87">
        <v>223</v>
      </c>
      <c r="K222" s="1">
        <v>4</v>
      </c>
      <c r="L222" s="76">
        <f t="shared" ref="L222:L228" si="63">SUM(H222:K222)</f>
        <v>255</v>
      </c>
    </row>
    <row r="223" spans="1:14" ht="15">
      <c r="A223" s="1" t="s">
        <v>43</v>
      </c>
      <c r="B223" s="3">
        <v>5</v>
      </c>
      <c r="C223" s="1">
        <v>18</v>
      </c>
      <c r="D223" s="1">
        <v>74</v>
      </c>
      <c r="E223" s="1">
        <v>42</v>
      </c>
      <c r="F223" s="76">
        <f t="shared" si="62"/>
        <v>139</v>
      </c>
      <c r="H223" s="3">
        <v>0</v>
      </c>
      <c r="I223" s="1">
        <v>11</v>
      </c>
      <c r="J223" s="1">
        <v>85</v>
      </c>
      <c r="K223" s="1">
        <v>4</v>
      </c>
      <c r="L223" s="76">
        <f t="shared" si="63"/>
        <v>100</v>
      </c>
    </row>
    <row r="224" spans="1:14" ht="15">
      <c r="A224" s="1" t="s">
        <v>44</v>
      </c>
      <c r="B224" s="3">
        <v>0</v>
      </c>
      <c r="C224" s="1">
        <v>2</v>
      </c>
      <c r="D224" s="1">
        <v>18</v>
      </c>
      <c r="E224" s="1">
        <v>2</v>
      </c>
      <c r="F224" s="76">
        <f t="shared" si="62"/>
        <v>22</v>
      </c>
      <c r="H224" s="3">
        <v>0</v>
      </c>
      <c r="I224" s="1">
        <v>3</v>
      </c>
      <c r="J224" s="1">
        <v>18</v>
      </c>
      <c r="K224" s="1">
        <v>0</v>
      </c>
      <c r="L224" s="76">
        <f t="shared" si="63"/>
        <v>21</v>
      </c>
    </row>
    <row r="225" spans="1:14" ht="15">
      <c r="A225" s="1" t="s">
        <v>45</v>
      </c>
      <c r="B225" s="3">
        <v>2</v>
      </c>
      <c r="C225" s="1">
        <v>20</v>
      </c>
      <c r="D225" s="1">
        <v>106</v>
      </c>
      <c r="E225" s="1">
        <v>9</v>
      </c>
      <c r="F225" s="76">
        <f t="shared" si="62"/>
        <v>137</v>
      </c>
      <c r="H225" s="3">
        <v>2</v>
      </c>
      <c r="I225" s="1">
        <v>9</v>
      </c>
      <c r="J225" s="1">
        <v>70</v>
      </c>
      <c r="K225" s="1">
        <v>3</v>
      </c>
      <c r="L225" s="76">
        <f t="shared" si="63"/>
        <v>84</v>
      </c>
    </row>
    <row r="226" spans="1:14" ht="15">
      <c r="A226" s="1" t="s">
        <v>4</v>
      </c>
      <c r="B226" s="3">
        <v>4</v>
      </c>
      <c r="C226" s="1">
        <v>24</v>
      </c>
      <c r="D226" s="1">
        <v>61</v>
      </c>
      <c r="E226" s="1">
        <v>1</v>
      </c>
      <c r="F226" s="76">
        <f t="shared" si="62"/>
        <v>90</v>
      </c>
      <c r="H226" s="3">
        <v>38</v>
      </c>
      <c r="I226" s="1">
        <v>21</v>
      </c>
      <c r="J226" s="1">
        <v>48</v>
      </c>
      <c r="K226" s="1">
        <v>2</v>
      </c>
      <c r="L226" s="76">
        <f t="shared" si="63"/>
        <v>109</v>
      </c>
    </row>
    <row r="227" spans="1:14" ht="15">
      <c r="A227" s="1" t="s">
        <v>5</v>
      </c>
      <c r="B227" s="3">
        <v>28</v>
      </c>
      <c r="C227" s="1">
        <v>137</v>
      </c>
      <c r="D227" s="1">
        <v>2743</v>
      </c>
      <c r="E227" s="1">
        <v>240</v>
      </c>
      <c r="F227" s="76">
        <f t="shared" si="62"/>
        <v>3148</v>
      </c>
      <c r="H227" s="3">
        <v>20</v>
      </c>
      <c r="I227" s="1">
        <v>282</v>
      </c>
      <c r="J227" s="1">
        <v>2833</v>
      </c>
      <c r="K227" s="1">
        <v>276</v>
      </c>
      <c r="L227" s="76">
        <f t="shared" si="63"/>
        <v>3411</v>
      </c>
    </row>
    <row r="228" spans="1:14" s="75" customFormat="1" ht="15">
      <c r="A228" s="2" t="s">
        <v>12</v>
      </c>
      <c r="B228" s="4">
        <v>43</v>
      </c>
      <c r="C228" s="2">
        <v>237</v>
      </c>
      <c r="D228" s="2">
        <f>SUM(D222:D227)</f>
        <v>3212</v>
      </c>
      <c r="E228" s="2">
        <v>336</v>
      </c>
      <c r="F228" s="2">
        <f t="shared" si="62"/>
        <v>3828</v>
      </c>
      <c r="G228" s="2"/>
      <c r="H228" s="4">
        <v>64</v>
      </c>
      <c r="I228" s="2">
        <v>350</v>
      </c>
      <c r="J228" s="2">
        <v>3277</v>
      </c>
      <c r="K228" s="2">
        <v>289</v>
      </c>
      <c r="L228" s="2">
        <f t="shared" si="63"/>
        <v>3980</v>
      </c>
      <c r="M228" s="2"/>
      <c r="N228" s="142"/>
    </row>
    <row r="231" spans="1:14" ht="15">
      <c r="A231" s="9" t="s">
        <v>245</v>
      </c>
      <c r="B231" s="5" t="s">
        <v>6</v>
      </c>
      <c r="C231" s="6" t="s">
        <v>8</v>
      </c>
      <c r="D231" s="6" t="s">
        <v>7</v>
      </c>
      <c r="E231" s="6" t="s">
        <v>9</v>
      </c>
      <c r="F231" s="6" t="s">
        <v>61</v>
      </c>
      <c r="G231" s="6" t="s">
        <v>12</v>
      </c>
      <c r="H231" s="5" t="s">
        <v>6</v>
      </c>
      <c r="I231" s="6" t="s">
        <v>8</v>
      </c>
      <c r="J231" s="6" t="s">
        <v>7</v>
      </c>
      <c r="K231" s="6" t="s">
        <v>9</v>
      </c>
      <c r="L231" s="6" t="s">
        <v>61</v>
      </c>
      <c r="M231" s="6" t="s">
        <v>12</v>
      </c>
    </row>
    <row r="232" spans="1:14" ht="15">
      <c r="A232" s="1" t="s">
        <v>42</v>
      </c>
      <c r="B232" s="12">
        <f>SUM(B212+B222)</f>
        <v>71</v>
      </c>
      <c r="C232" s="12">
        <f t="shared" ref="C232:D232" si="64">SUM(C212+C222)</f>
        <v>68</v>
      </c>
      <c r="D232" s="12">
        <f t="shared" si="64"/>
        <v>232</v>
      </c>
      <c r="E232" s="12">
        <f>SUM(E212+E222)</f>
        <v>175</v>
      </c>
      <c r="F232" s="12">
        <v>216</v>
      </c>
      <c r="G232" s="16">
        <f>SUM(B232:F232)</f>
        <v>762</v>
      </c>
      <c r="H232" s="20">
        <f>H212+H222</f>
        <v>68</v>
      </c>
      <c r="I232" s="12">
        <f t="shared" ref="I232:K232" si="65">I212+I222</f>
        <v>60</v>
      </c>
      <c r="J232" s="12">
        <f t="shared" si="65"/>
        <v>272</v>
      </c>
      <c r="K232" s="12">
        <f t="shared" si="65"/>
        <v>139</v>
      </c>
      <c r="L232" s="1">
        <v>235</v>
      </c>
      <c r="M232" s="76">
        <f t="shared" ref="M232:M237" si="66">SUM(H232:L232)</f>
        <v>774</v>
      </c>
    </row>
    <row r="233" spans="1:14" ht="15">
      <c r="A233" s="1" t="s">
        <v>43</v>
      </c>
      <c r="B233" s="12">
        <f t="shared" ref="B233:E233" si="67">SUM(B213+B223)</f>
        <v>39</v>
      </c>
      <c r="C233" s="12">
        <f t="shared" si="67"/>
        <v>35</v>
      </c>
      <c r="D233" s="12">
        <f t="shared" si="67"/>
        <v>97</v>
      </c>
      <c r="E233" s="12">
        <f t="shared" si="67"/>
        <v>142</v>
      </c>
      <c r="F233" s="12">
        <v>92</v>
      </c>
      <c r="G233" s="16">
        <f>SUM(B233:F233)</f>
        <v>405</v>
      </c>
      <c r="H233" s="3">
        <f t="shared" ref="H233:K237" si="68">H213+H223</f>
        <v>27</v>
      </c>
      <c r="I233" s="12">
        <f t="shared" si="68"/>
        <v>20</v>
      </c>
      <c r="J233" s="12">
        <f t="shared" si="68"/>
        <v>115</v>
      </c>
      <c r="K233" s="12">
        <f t="shared" si="68"/>
        <v>88</v>
      </c>
      <c r="L233" s="1">
        <v>92</v>
      </c>
      <c r="M233" s="76">
        <f t="shared" si="66"/>
        <v>342</v>
      </c>
    </row>
    <row r="234" spans="1:14" ht="15">
      <c r="A234" s="1" t="s">
        <v>44</v>
      </c>
      <c r="B234" s="12">
        <f t="shared" ref="B234:E234" si="69">SUM(B214+B224)</f>
        <v>3</v>
      </c>
      <c r="C234" s="12">
        <f t="shared" si="69"/>
        <v>3</v>
      </c>
      <c r="D234" s="12">
        <f t="shared" si="69"/>
        <v>21</v>
      </c>
      <c r="E234" s="12">
        <f t="shared" si="69"/>
        <v>2</v>
      </c>
      <c r="F234" s="12">
        <v>2</v>
      </c>
      <c r="G234" s="16">
        <f t="shared" ref="G234:G237" si="70">SUM(B234:F234)</f>
        <v>31</v>
      </c>
      <c r="H234" s="3">
        <f t="shared" si="68"/>
        <v>2</v>
      </c>
      <c r="I234" s="12">
        <f t="shared" si="68"/>
        <v>3</v>
      </c>
      <c r="J234" s="12">
        <f t="shared" si="68"/>
        <v>19</v>
      </c>
      <c r="K234" s="12">
        <f t="shared" si="68"/>
        <v>2</v>
      </c>
      <c r="L234" s="1">
        <v>3</v>
      </c>
      <c r="M234" s="76">
        <f t="shared" si="66"/>
        <v>29</v>
      </c>
    </row>
    <row r="235" spans="1:14" ht="15">
      <c r="A235" s="1" t="s">
        <v>45</v>
      </c>
      <c r="B235" s="12">
        <f t="shared" ref="B235:E235" si="71">SUM(B215+B225)</f>
        <v>37</v>
      </c>
      <c r="C235" s="12">
        <f t="shared" si="71"/>
        <v>25</v>
      </c>
      <c r="D235" s="12">
        <f t="shared" si="71"/>
        <v>120</v>
      </c>
      <c r="E235" s="12">
        <f t="shared" si="71"/>
        <v>40</v>
      </c>
      <c r="F235" s="12">
        <v>32</v>
      </c>
      <c r="G235" s="16">
        <f t="shared" si="70"/>
        <v>254</v>
      </c>
      <c r="H235" s="3">
        <f t="shared" si="68"/>
        <v>33</v>
      </c>
      <c r="I235" s="12">
        <f t="shared" si="68"/>
        <v>17</v>
      </c>
      <c r="J235" s="12">
        <f t="shared" si="68"/>
        <v>83</v>
      </c>
      <c r="K235" s="12">
        <f t="shared" si="68"/>
        <v>21</v>
      </c>
      <c r="L235" s="1">
        <v>47</v>
      </c>
      <c r="M235" s="76">
        <f t="shared" si="66"/>
        <v>201</v>
      </c>
    </row>
    <row r="236" spans="1:14" ht="15">
      <c r="A236" s="1" t="s">
        <v>4</v>
      </c>
      <c r="B236" s="12">
        <f t="shared" ref="B236:E236" si="72">SUM(B216+B226)</f>
        <v>34</v>
      </c>
      <c r="C236" s="12">
        <f t="shared" si="72"/>
        <v>41</v>
      </c>
      <c r="D236" s="12">
        <f t="shared" si="72"/>
        <v>68</v>
      </c>
      <c r="E236" s="12">
        <f t="shared" si="72"/>
        <v>31</v>
      </c>
      <c r="F236" s="12">
        <v>130</v>
      </c>
      <c r="G236" s="16">
        <f t="shared" si="70"/>
        <v>304</v>
      </c>
      <c r="H236" s="3">
        <f t="shared" si="68"/>
        <v>58</v>
      </c>
      <c r="I236" s="12">
        <f t="shared" si="68"/>
        <v>31</v>
      </c>
      <c r="J236" s="12">
        <f t="shared" si="68"/>
        <v>49</v>
      </c>
      <c r="K236" s="12">
        <f t="shared" si="68"/>
        <v>23</v>
      </c>
      <c r="L236" s="1">
        <v>47</v>
      </c>
      <c r="M236" s="76">
        <f t="shared" si="66"/>
        <v>208</v>
      </c>
    </row>
    <row r="237" spans="1:14" ht="15">
      <c r="A237" s="1" t="s">
        <v>5</v>
      </c>
      <c r="B237" s="12">
        <f t="shared" ref="B237:D237" si="73">SUM(B217+B227)</f>
        <v>63</v>
      </c>
      <c r="C237" s="12">
        <f t="shared" si="73"/>
        <v>175</v>
      </c>
      <c r="D237" s="12">
        <f t="shared" si="73"/>
        <v>2764</v>
      </c>
      <c r="E237" s="12">
        <f>SUM(E217+E227)</f>
        <v>389</v>
      </c>
      <c r="F237" s="12">
        <v>350</v>
      </c>
      <c r="G237" s="16">
        <f t="shared" si="70"/>
        <v>3741</v>
      </c>
      <c r="H237" s="21">
        <f t="shared" si="68"/>
        <v>78</v>
      </c>
      <c r="I237" s="12">
        <f t="shared" si="68"/>
        <v>315</v>
      </c>
      <c r="J237" s="12">
        <f>J217+J227</f>
        <v>2916</v>
      </c>
      <c r="K237" s="12">
        <f t="shared" si="68"/>
        <v>366</v>
      </c>
      <c r="L237" s="1">
        <v>406</v>
      </c>
      <c r="M237" s="76">
        <f t="shared" si="66"/>
        <v>4081</v>
      </c>
    </row>
    <row r="238" spans="1:14" s="75" customFormat="1" ht="15">
      <c r="A238" s="2" t="s">
        <v>12</v>
      </c>
      <c r="B238" s="4">
        <f>SUM(B232:B237)</f>
        <v>247</v>
      </c>
      <c r="C238" s="2">
        <f>SUM(C232:C237)</f>
        <v>347</v>
      </c>
      <c r="D238" s="2">
        <f>SUM(D232:D237)</f>
        <v>3302</v>
      </c>
      <c r="E238" s="2">
        <f>SUM(E232:E237)</f>
        <v>779</v>
      </c>
      <c r="F238" s="2">
        <v>822</v>
      </c>
      <c r="G238" s="2">
        <f>SUM(B238:F238)</f>
        <v>5497</v>
      </c>
      <c r="H238" s="4">
        <f>SUM(H232:H237)</f>
        <v>266</v>
      </c>
      <c r="I238" s="2">
        <f>SUM(I232:I237)</f>
        <v>446</v>
      </c>
      <c r="J238" s="2">
        <f>SUM(J232:J237)</f>
        <v>3454</v>
      </c>
      <c r="K238" s="2">
        <f>SUM(K232:K237)</f>
        <v>639</v>
      </c>
      <c r="L238" s="2">
        <f>SUM(L232:L237)</f>
        <v>830</v>
      </c>
      <c r="M238" s="2">
        <f>SUM(H238:L238)</f>
        <v>5635</v>
      </c>
      <c r="N238" s="142"/>
    </row>
    <row r="241" spans="1:14" ht="30" customHeight="1">
      <c r="A241" s="80" t="s">
        <v>246</v>
      </c>
      <c r="B241" s="40" t="s">
        <v>1</v>
      </c>
      <c r="C241" s="40" t="s">
        <v>2</v>
      </c>
      <c r="D241" s="40" t="s">
        <v>3</v>
      </c>
      <c r="E241" s="40" t="s">
        <v>4</v>
      </c>
      <c r="F241" s="79" t="s">
        <v>12</v>
      </c>
      <c r="G241" s="6"/>
      <c r="H241" s="40" t="s">
        <v>1</v>
      </c>
      <c r="I241" s="40" t="s">
        <v>2</v>
      </c>
      <c r="J241" s="40" t="s">
        <v>3</v>
      </c>
      <c r="K241" s="40" t="s">
        <v>4</v>
      </c>
      <c r="L241" s="79" t="s">
        <v>12</v>
      </c>
      <c r="M241" s="6"/>
    </row>
    <row r="242" spans="1:14" ht="15">
      <c r="A242" s="1" t="s">
        <v>13</v>
      </c>
      <c r="B242" s="3">
        <v>25</v>
      </c>
      <c r="C242" s="1">
        <v>6</v>
      </c>
      <c r="D242" s="1">
        <v>0</v>
      </c>
      <c r="E242" s="1">
        <v>0</v>
      </c>
      <c r="F242" s="76">
        <f t="shared" ref="F242:F251" si="74">SUM(B242:E242)</f>
        <v>31</v>
      </c>
      <c r="H242" s="3" t="s">
        <v>269</v>
      </c>
    </row>
    <row r="243" spans="1:14" ht="15">
      <c r="A243" s="1" t="s">
        <v>14</v>
      </c>
      <c r="B243" s="3">
        <v>106</v>
      </c>
      <c r="C243" s="1">
        <v>72</v>
      </c>
      <c r="D243" s="1">
        <v>6</v>
      </c>
      <c r="E243" s="1">
        <v>2</v>
      </c>
      <c r="F243" s="76">
        <f t="shared" si="74"/>
        <v>186</v>
      </c>
    </row>
    <row r="244" spans="1:14" ht="15">
      <c r="A244" s="1" t="s">
        <v>15</v>
      </c>
      <c r="B244" s="3">
        <v>96</v>
      </c>
      <c r="C244" s="1">
        <v>66</v>
      </c>
      <c r="D244" s="1">
        <v>5</v>
      </c>
      <c r="E244" s="1">
        <v>4</v>
      </c>
      <c r="F244" s="76">
        <f t="shared" si="74"/>
        <v>171</v>
      </c>
    </row>
    <row r="245" spans="1:14" ht="15">
      <c r="A245" s="1" t="s">
        <v>16</v>
      </c>
      <c r="B245" s="3">
        <v>163</v>
      </c>
      <c r="C245" s="1">
        <v>127</v>
      </c>
      <c r="D245" s="1">
        <v>2</v>
      </c>
      <c r="E245" s="1">
        <v>4</v>
      </c>
      <c r="F245" s="76">
        <f t="shared" si="74"/>
        <v>296</v>
      </c>
    </row>
    <row r="246" spans="1:14" ht="15">
      <c r="A246" s="1" t="s">
        <v>17</v>
      </c>
      <c r="B246" s="3">
        <v>126</v>
      </c>
      <c r="C246" s="1">
        <v>67</v>
      </c>
      <c r="D246" s="1">
        <v>0</v>
      </c>
      <c r="E246" s="1">
        <v>2</v>
      </c>
      <c r="F246" s="76">
        <f t="shared" si="74"/>
        <v>195</v>
      </c>
    </row>
    <row r="247" spans="1:14" ht="15">
      <c r="A247" s="1" t="s">
        <v>18</v>
      </c>
      <c r="B247" s="3">
        <v>91</v>
      </c>
      <c r="C247" s="1">
        <v>48</v>
      </c>
      <c r="D247" s="1">
        <v>0</v>
      </c>
      <c r="E247" s="1">
        <v>2</v>
      </c>
      <c r="F247" s="76">
        <f t="shared" si="74"/>
        <v>141</v>
      </c>
    </row>
    <row r="248" spans="1:14" ht="15">
      <c r="A248" s="1" t="s">
        <v>19</v>
      </c>
      <c r="B248" s="3">
        <v>88</v>
      </c>
      <c r="C248" s="1">
        <v>80</v>
      </c>
      <c r="D248" s="1">
        <v>0</v>
      </c>
      <c r="E248" s="1">
        <v>1</v>
      </c>
      <c r="F248" s="76">
        <f t="shared" si="74"/>
        <v>169</v>
      </c>
    </row>
    <row r="249" spans="1:14" ht="15">
      <c r="A249" s="1" t="s">
        <v>20</v>
      </c>
      <c r="B249" s="3">
        <v>0</v>
      </c>
      <c r="C249" s="1">
        <v>0</v>
      </c>
      <c r="D249" s="1">
        <v>0</v>
      </c>
      <c r="E249" s="1">
        <v>0</v>
      </c>
      <c r="F249" s="76">
        <f t="shared" si="74"/>
        <v>0</v>
      </c>
    </row>
    <row r="250" spans="1:14" ht="15">
      <c r="A250" s="1" t="s">
        <v>5</v>
      </c>
      <c r="B250" s="3">
        <v>50</v>
      </c>
      <c r="C250" s="1">
        <v>26</v>
      </c>
      <c r="D250" s="1">
        <v>0</v>
      </c>
      <c r="E250" s="1">
        <v>1</v>
      </c>
      <c r="F250" s="76">
        <f t="shared" si="74"/>
        <v>77</v>
      </c>
    </row>
    <row r="251" spans="1:14" s="75" customFormat="1" ht="15">
      <c r="A251" s="2" t="s">
        <v>12</v>
      </c>
      <c r="B251" s="4">
        <v>745</v>
      </c>
      <c r="C251" s="2">
        <v>492</v>
      </c>
      <c r="D251" s="2">
        <v>13</v>
      </c>
      <c r="E251" s="2">
        <v>16</v>
      </c>
      <c r="F251" s="2">
        <f t="shared" si="74"/>
        <v>1266</v>
      </c>
      <c r="G251" s="2"/>
      <c r="H251" s="4"/>
      <c r="I251" s="2"/>
      <c r="J251" s="2"/>
      <c r="K251" s="2"/>
      <c r="L251" s="2"/>
      <c r="M251" s="2"/>
      <c r="N251" s="142"/>
    </row>
    <row r="253" spans="1:14">
      <c r="A253" s="15"/>
    </row>
    <row r="254" spans="1:14" s="95" customFormat="1" ht="29.25" customHeight="1">
      <c r="A254" s="80" t="s">
        <v>275</v>
      </c>
      <c r="B254" s="40" t="s">
        <v>59</v>
      </c>
      <c r="C254" s="40" t="s">
        <v>60</v>
      </c>
      <c r="D254" s="40"/>
      <c r="E254" s="40"/>
      <c r="F254" s="40"/>
      <c r="G254" s="40"/>
      <c r="H254" s="40" t="s">
        <v>59</v>
      </c>
      <c r="I254" s="40" t="s">
        <v>60</v>
      </c>
      <c r="J254" s="40"/>
      <c r="K254" s="79"/>
      <c r="L254" s="79"/>
      <c r="M254" s="79"/>
      <c r="N254" s="143"/>
    </row>
    <row r="255" spans="1:14">
      <c r="A255" s="1" t="s">
        <v>46</v>
      </c>
      <c r="B255" s="3">
        <v>826</v>
      </c>
      <c r="C255" s="1">
        <v>4</v>
      </c>
      <c r="H255" s="3">
        <v>431</v>
      </c>
      <c r="I255" s="1">
        <v>4</v>
      </c>
    </row>
    <row r="256" spans="1:14">
      <c r="A256" s="1" t="s">
        <v>47</v>
      </c>
      <c r="B256" s="3">
        <v>13111</v>
      </c>
      <c r="C256" s="1">
        <v>33</v>
      </c>
      <c r="H256" s="3">
        <v>10063</v>
      </c>
      <c r="I256" s="1">
        <v>33</v>
      </c>
    </row>
    <row r="257" spans="1:14">
      <c r="A257" s="1" t="s">
        <v>48</v>
      </c>
      <c r="B257" s="3">
        <v>322</v>
      </c>
      <c r="C257" s="1">
        <v>4</v>
      </c>
      <c r="H257" s="3">
        <v>550</v>
      </c>
      <c r="I257" s="1">
        <v>4</v>
      </c>
    </row>
    <row r="258" spans="1:14">
      <c r="A258" s="1" t="s">
        <v>49</v>
      </c>
      <c r="B258" s="3">
        <v>1726</v>
      </c>
      <c r="C258" s="1">
        <v>12</v>
      </c>
      <c r="H258" s="3">
        <v>1700</v>
      </c>
      <c r="I258" s="1">
        <v>12</v>
      </c>
    </row>
    <row r="259" spans="1:14">
      <c r="A259" s="1" t="s">
        <v>50</v>
      </c>
      <c r="B259" s="3">
        <v>1716</v>
      </c>
      <c r="C259" s="1">
        <v>5</v>
      </c>
      <c r="H259" s="3">
        <v>1890</v>
      </c>
      <c r="I259" s="1">
        <v>5</v>
      </c>
    </row>
    <row r="260" spans="1:14">
      <c r="A260" s="1" t="s">
        <v>51</v>
      </c>
      <c r="B260" s="3">
        <v>993</v>
      </c>
      <c r="C260" s="1">
        <v>13</v>
      </c>
      <c r="H260" s="3">
        <v>48</v>
      </c>
      <c r="I260" s="1">
        <v>13</v>
      </c>
    </row>
    <row r="261" spans="1:14">
      <c r="A261" s="1" t="s">
        <v>52</v>
      </c>
      <c r="B261" s="3">
        <v>3608</v>
      </c>
      <c r="C261" s="1">
        <v>11</v>
      </c>
      <c r="H261" s="3">
        <v>645.5</v>
      </c>
      <c r="I261" s="1">
        <v>11</v>
      </c>
    </row>
    <row r="262" spans="1:14">
      <c r="A262" s="1" t="s">
        <v>53</v>
      </c>
      <c r="B262" s="3">
        <v>6209</v>
      </c>
      <c r="C262" s="1">
        <v>15</v>
      </c>
      <c r="H262" s="3">
        <v>5785</v>
      </c>
      <c r="I262" s="1">
        <v>15</v>
      </c>
    </row>
    <row r="263" spans="1:14" s="75" customFormat="1" ht="15">
      <c r="A263" s="2" t="s">
        <v>12</v>
      </c>
      <c r="B263" s="4">
        <v>28511</v>
      </c>
      <c r="C263" s="2">
        <v>97</v>
      </c>
      <c r="D263" s="2"/>
      <c r="E263" s="2"/>
      <c r="F263" s="2"/>
      <c r="G263" s="2"/>
      <c r="H263" s="4">
        <v>21112.5</v>
      </c>
      <c r="I263" s="2">
        <v>97</v>
      </c>
      <c r="J263" s="2"/>
      <c r="K263" s="2"/>
      <c r="L263" s="2"/>
      <c r="M263" s="2"/>
      <c r="N263" s="142"/>
    </row>
    <row r="265" spans="1:14" ht="28.5">
      <c r="A265" s="45" t="s">
        <v>247</v>
      </c>
      <c r="B265" s="44" t="s">
        <v>283</v>
      </c>
      <c r="C265" s="40" t="s">
        <v>60</v>
      </c>
      <c r="D265" s="6"/>
      <c r="E265" s="6"/>
      <c r="F265" s="6"/>
      <c r="G265" s="6"/>
      <c r="H265" s="5"/>
      <c r="I265" s="6"/>
      <c r="J265" s="6"/>
      <c r="K265" s="6"/>
      <c r="L265" s="6"/>
      <c r="M265" s="6"/>
    </row>
    <row r="266" spans="1:14">
      <c r="A266" s="1" t="s">
        <v>54</v>
      </c>
      <c r="B266" s="3">
        <v>15</v>
      </c>
      <c r="C266" s="1">
        <v>10</v>
      </c>
      <c r="H266" s="3" t="s">
        <v>269</v>
      </c>
    </row>
    <row r="267" spans="1:14">
      <c r="A267" s="1" t="s">
        <v>55</v>
      </c>
      <c r="B267" s="3">
        <v>30</v>
      </c>
      <c r="C267" s="1">
        <v>12</v>
      </c>
    </row>
    <row r="268" spans="1:14">
      <c r="A268" s="1" t="s">
        <v>56</v>
      </c>
      <c r="B268" s="3">
        <v>8</v>
      </c>
      <c r="C268" s="1">
        <v>3</v>
      </c>
    </row>
    <row r="269" spans="1:14">
      <c r="A269" s="1" t="s">
        <v>57</v>
      </c>
      <c r="B269" s="3">
        <v>7</v>
      </c>
      <c r="C269" s="1">
        <v>2</v>
      </c>
    </row>
    <row r="270" spans="1:14">
      <c r="A270" s="1" t="s">
        <v>58</v>
      </c>
      <c r="B270" s="3">
        <v>149</v>
      </c>
      <c r="C270" s="1">
        <v>39</v>
      </c>
    </row>
    <row r="271" spans="1:14" s="75" customFormat="1" ht="15">
      <c r="A271" s="2" t="s">
        <v>12</v>
      </c>
      <c r="B271" s="4">
        <v>209</v>
      </c>
      <c r="C271" s="2">
        <f>SUM(C266:C270)</f>
        <v>66</v>
      </c>
      <c r="D271" s="2"/>
      <c r="E271" s="2"/>
      <c r="F271" s="2"/>
      <c r="G271" s="2"/>
      <c r="H271" s="4"/>
      <c r="I271" s="2"/>
      <c r="J271" s="2"/>
      <c r="K271" s="2"/>
      <c r="L271" s="2"/>
      <c r="M271" s="2"/>
      <c r="N271" s="142"/>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74"/>
  <sheetViews>
    <sheetView zoomScaleNormal="100" workbookViewId="0">
      <pane xSplit="2" ySplit="6" topLeftCell="C55" activePane="bottomRight" state="frozen"/>
      <selection pane="topRight" activeCell="C1" sqref="C1"/>
      <selection pane="bottomLeft" activeCell="A7" sqref="A7"/>
      <selection pane="bottomRight" activeCell="H16" sqref="H16"/>
    </sheetView>
  </sheetViews>
  <sheetFormatPr defaultRowHeight="15"/>
  <cols>
    <col min="1" max="1" width="39.7109375" customWidth="1"/>
    <col min="2" max="2" width="48.42578125" customWidth="1"/>
    <col min="3" max="5" width="13.42578125" customWidth="1"/>
  </cols>
  <sheetData>
    <row r="1" spans="1:33" s="24" customFormat="1" ht="15.75">
      <c r="A1" s="22" t="s">
        <v>0</v>
      </c>
      <c r="B1" s="25"/>
      <c r="F1" s="25"/>
      <c r="K1" s="25"/>
      <c r="P1" s="25"/>
      <c r="U1" s="26"/>
      <c r="V1" s="26"/>
      <c r="W1" s="26"/>
      <c r="X1" s="26"/>
      <c r="Y1" s="26"/>
      <c r="Z1" s="26"/>
      <c r="AA1" s="26"/>
      <c r="AB1" s="26"/>
      <c r="AC1" s="26"/>
      <c r="AD1" s="26"/>
      <c r="AE1" s="26"/>
      <c r="AF1" s="26"/>
      <c r="AG1" s="26"/>
    </row>
    <row r="2" spans="1:33" s="24" customFormat="1" ht="15.75">
      <c r="A2" s="27" t="s">
        <v>119</v>
      </c>
      <c r="B2" s="25"/>
      <c r="F2" s="25"/>
      <c r="K2" s="25"/>
      <c r="P2" s="25"/>
      <c r="U2" s="26"/>
      <c r="V2" s="26"/>
      <c r="W2" s="26"/>
      <c r="X2" s="26"/>
      <c r="Y2" s="26"/>
      <c r="Z2" s="26"/>
      <c r="AA2" s="26"/>
      <c r="AB2" s="26"/>
      <c r="AC2" s="26"/>
      <c r="AD2" s="26"/>
      <c r="AE2" s="26"/>
      <c r="AF2" s="26"/>
      <c r="AG2" s="26"/>
    </row>
    <row r="3" spans="1:33" s="24" customFormat="1" ht="15.75">
      <c r="A3" s="27" t="s">
        <v>63</v>
      </c>
      <c r="B3" s="25"/>
      <c r="F3" s="25"/>
      <c r="K3" s="25"/>
      <c r="P3" s="25"/>
      <c r="U3" s="26"/>
      <c r="V3" s="26"/>
      <c r="W3" s="26"/>
      <c r="X3" s="26"/>
      <c r="Y3" s="26"/>
      <c r="Z3" s="26"/>
      <c r="AA3" s="26"/>
      <c r="AB3" s="26"/>
      <c r="AC3" s="26"/>
      <c r="AD3" s="26"/>
      <c r="AE3" s="26"/>
      <c r="AF3" s="26"/>
      <c r="AG3" s="26"/>
    </row>
    <row r="4" spans="1:33" s="24" customFormat="1" ht="15.75">
      <c r="A4" s="27" t="s">
        <v>279</v>
      </c>
      <c r="B4" s="25"/>
      <c r="F4" s="25"/>
      <c r="K4" s="25"/>
      <c r="P4" s="25"/>
      <c r="U4" s="26"/>
      <c r="V4" s="26"/>
      <c r="W4" s="26"/>
      <c r="X4" s="26"/>
      <c r="Y4" s="26"/>
      <c r="Z4" s="26"/>
      <c r="AA4" s="26"/>
      <c r="AB4" s="26"/>
      <c r="AC4" s="26"/>
      <c r="AD4" s="26"/>
      <c r="AE4" s="26"/>
      <c r="AF4" s="26"/>
      <c r="AG4" s="26"/>
    </row>
    <row r="5" spans="1:33" s="18" customFormat="1">
      <c r="B5" s="18" t="s">
        <v>64</v>
      </c>
      <c r="C5" s="104" t="s">
        <v>126</v>
      </c>
      <c r="D5" s="106" t="s">
        <v>11</v>
      </c>
      <c r="E5" s="106" t="s">
        <v>10</v>
      </c>
    </row>
    <row r="6" spans="1:33" s="30" customFormat="1">
      <c r="B6" s="30" t="s">
        <v>65</v>
      </c>
      <c r="C6" s="105">
        <v>97</v>
      </c>
      <c r="D6" s="107">
        <v>97</v>
      </c>
      <c r="E6" s="107">
        <v>97</v>
      </c>
    </row>
    <row r="7" spans="1:33" s="28" customFormat="1" ht="14.25"/>
    <row r="8" spans="1:33" s="28" customFormat="1" ht="14.25">
      <c r="A8" s="28" t="s">
        <v>66</v>
      </c>
      <c r="B8" s="28" t="s">
        <v>67</v>
      </c>
      <c r="C8" s="1">
        <v>11224432</v>
      </c>
      <c r="D8" s="1">
        <v>277485</v>
      </c>
      <c r="E8" s="1">
        <v>6606924</v>
      </c>
    </row>
    <row r="9" spans="1:33" s="28" customFormat="1" ht="14.25">
      <c r="B9" s="28" t="s">
        <v>68</v>
      </c>
      <c r="C9" s="1">
        <v>3154763</v>
      </c>
      <c r="D9" s="1">
        <v>1086414</v>
      </c>
      <c r="E9" s="1">
        <v>3863700</v>
      </c>
    </row>
    <row r="10" spans="1:33" s="28" customFormat="1" ht="14.25">
      <c r="B10" s="28" t="s">
        <v>69</v>
      </c>
      <c r="C10" s="1">
        <v>624323</v>
      </c>
      <c r="D10" s="1">
        <v>106123</v>
      </c>
      <c r="E10" s="1">
        <v>301278</v>
      </c>
    </row>
    <row r="11" spans="1:33" s="28" customFormat="1" ht="14.25">
      <c r="B11" s="28" t="s">
        <v>70</v>
      </c>
      <c r="C11" s="1">
        <v>255745</v>
      </c>
      <c r="D11" s="1">
        <v>43796</v>
      </c>
      <c r="E11" s="1">
        <v>60749</v>
      </c>
    </row>
    <row r="12" spans="1:33" s="28" customFormat="1" ht="14.25">
      <c r="B12" s="28" t="s">
        <v>71</v>
      </c>
      <c r="C12" s="1">
        <v>447370</v>
      </c>
      <c r="D12" s="1">
        <v>253292</v>
      </c>
      <c r="E12" s="1">
        <v>429922</v>
      </c>
    </row>
    <row r="13" spans="1:33" s="28" customFormat="1" ht="14.25">
      <c r="B13" s="28" t="s">
        <v>72</v>
      </c>
      <c r="C13" s="1">
        <v>85901</v>
      </c>
      <c r="D13" s="1">
        <v>54989</v>
      </c>
      <c r="E13" s="1">
        <v>77546</v>
      </c>
    </row>
    <row r="14" spans="1:33" s="28" customFormat="1" ht="14.25">
      <c r="B14" s="28" t="s">
        <v>73</v>
      </c>
      <c r="C14" s="1">
        <v>117088</v>
      </c>
      <c r="D14" s="1">
        <v>65805</v>
      </c>
      <c r="E14" s="1">
        <v>152994</v>
      </c>
    </row>
    <row r="15" spans="1:33" s="28" customFormat="1" ht="14.25">
      <c r="B15" s="28" t="s">
        <v>74</v>
      </c>
      <c r="C15" s="1">
        <v>2682187</v>
      </c>
      <c r="D15" s="1">
        <v>304438</v>
      </c>
      <c r="E15" s="1">
        <v>1789160</v>
      </c>
    </row>
    <row r="16" spans="1:33" s="28" customFormat="1" ht="14.25">
      <c r="B16" s="28" t="s">
        <v>75</v>
      </c>
      <c r="C16" s="1">
        <v>1066519</v>
      </c>
      <c r="D16" s="1">
        <v>629130</v>
      </c>
      <c r="E16" s="1">
        <v>568818</v>
      </c>
    </row>
    <row r="17" spans="1:5" s="28" customFormat="1" ht="14.25">
      <c r="B17" s="28" t="s">
        <v>76</v>
      </c>
      <c r="C17" s="1">
        <v>220422</v>
      </c>
      <c r="D17" s="1">
        <v>48386</v>
      </c>
      <c r="E17" s="1">
        <v>97567</v>
      </c>
    </row>
    <row r="18" spans="1:5" s="28" customFormat="1" ht="14.25">
      <c r="B18" s="28" t="s">
        <v>77</v>
      </c>
      <c r="C18" s="89" t="s">
        <v>276</v>
      </c>
      <c r="D18" s="1">
        <v>262154</v>
      </c>
      <c r="E18" s="1">
        <v>564414</v>
      </c>
    </row>
    <row r="19" spans="1:5" s="28" customFormat="1" ht="14.25">
      <c r="B19" s="28" t="s">
        <v>78</v>
      </c>
      <c r="C19" s="89" t="s">
        <v>260</v>
      </c>
      <c r="D19" s="1">
        <v>63621</v>
      </c>
      <c r="E19" s="1">
        <v>285416</v>
      </c>
    </row>
    <row r="20" spans="1:5" s="28" customFormat="1" ht="14.25">
      <c r="B20" s="28" t="s">
        <v>9</v>
      </c>
      <c r="C20" s="1">
        <v>2933547</v>
      </c>
      <c r="D20" s="1">
        <v>1884955</v>
      </c>
      <c r="E20" s="1">
        <v>1792841</v>
      </c>
    </row>
    <row r="21" spans="1:5" s="28" customFormat="1" ht="14.25">
      <c r="C21" s="86"/>
      <c r="D21" s="86"/>
      <c r="E21" s="86"/>
    </row>
    <row r="22" spans="1:5" s="28" customFormat="1" ht="14.25">
      <c r="A22" s="28" t="s">
        <v>79</v>
      </c>
      <c r="B22" s="28" t="s">
        <v>277</v>
      </c>
      <c r="C22" s="1">
        <v>12581866</v>
      </c>
      <c r="D22" s="1">
        <v>12920993</v>
      </c>
      <c r="E22" s="1">
        <v>12873689</v>
      </c>
    </row>
    <row r="23" spans="1:5" s="28" customFormat="1" ht="14.25">
      <c r="B23" s="28" t="s">
        <v>278</v>
      </c>
      <c r="C23" s="1">
        <v>1275723</v>
      </c>
      <c r="D23" s="1">
        <v>6428645</v>
      </c>
      <c r="E23" s="1">
        <v>2316485</v>
      </c>
    </row>
    <row r="24" spans="1:5" s="28" customFormat="1" ht="14.25">
      <c r="C24" s="1"/>
      <c r="D24" s="1"/>
      <c r="E24" s="1"/>
    </row>
    <row r="25" spans="1:5" s="28" customFormat="1" ht="14.25">
      <c r="A25" s="28" t="s">
        <v>80</v>
      </c>
      <c r="B25" s="28" t="s">
        <v>81</v>
      </c>
      <c r="C25" s="1">
        <v>3292439</v>
      </c>
      <c r="D25" s="1">
        <v>5223043</v>
      </c>
      <c r="E25" s="1">
        <v>4197191</v>
      </c>
    </row>
    <row r="26" spans="1:5" s="28" customFormat="1" ht="14.25">
      <c r="B26" s="28" t="s">
        <v>82</v>
      </c>
      <c r="C26" s="1">
        <v>3497516</v>
      </c>
      <c r="D26" s="1">
        <v>2942524</v>
      </c>
      <c r="E26" s="1">
        <v>3794346</v>
      </c>
    </row>
    <row r="27" spans="1:5" s="28" customFormat="1" ht="14.25">
      <c r="B27" s="28" t="s">
        <v>83</v>
      </c>
      <c r="C27" s="1">
        <v>1437675</v>
      </c>
      <c r="D27" s="1">
        <v>1650540</v>
      </c>
      <c r="E27" s="1">
        <v>2113589</v>
      </c>
    </row>
    <row r="28" spans="1:5" s="28" customFormat="1" ht="14.25">
      <c r="B28" s="28" t="s">
        <v>84</v>
      </c>
      <c r="C28" s="1">
        <v>1020061</v>
      </c>
      <c r="D28" s="1">
        <v>688517</v>
      </c>
      <c r="E28" s="1">
        <v>1172876</v>
      </c>
    </row>
    <row r="29" spans="1:5" s="28" customFormat="1" ht="14.25">
      <c r="B29" s="28" t="s">
        <v>85</v>
      </c>
      <c r="C29" s="1">
        <v>1850380</v>
      </c>
      <c r="D29" s="1">
        <v>3646550</v>
      </c>
      <c r="E29" s="1">
        <v>3615499</v>
      </c>
    </row>
    <row r="30" spans="1:5" s="28" customFormat="1" ht="14.25">
      <c r="B30" s="28" t="s">
        <v>86</v>
      </c>
      <c r="C30" s="1">
        <v>571134</v>
      </c>
      <c r="D30" s="1">
        <v>745369</v>
      </c>
      <c r="E30" s="1">
        <v>836254</v>
      </c>
    </row>
    <row r="31" spans="1:5" s="28" customFormat="1" ht="14.25">
      <c r="B31" s="28" t="s">
        <v>87</v>
      </c>
      <c r="C31" s="1">
        <v>989970</v>
      </c>
      <c r="D31" s="1">
        <v>258087</v>
      </c>
      <c r="E31" s="1">
        <v>448946</v>
      </c>
    </row>
    <row r="32" spans="1:5" s="28" customFormat="1" ht="14.25">
      <c r="B32" s="28" t="s">
        <v>88</v>
      </c>
      <c r="C32" s="89" t="s">
        <v>260</v>
      </c>
      <c r="D32" s="1">
        <v>36829</v>
      </c>
      <c r="E32" s="1">
        <v>5790</v>
      </c>
    </row>
    <row r="33" spans="1:5" s="28" customFormat="1" ht="14.25">
      <c r="B33" s="28" t="s">
        <v>89</v>
      </c>
      <c r="C33" s="1">
        <v>338425</v>
      </c>
      <c r="D33" s="1">
        <v>3692470</v>
      </c>
      <c r="E33" s="1">
        <v>3010732</v>
      </c>
    </row>
    <row r="34" spans="1:5" s="28" customFormat="1" ht="14.25">
      <c r="B34" s="28" t="s">
        <v>90</v>
      </c>
      <c r="C34" s="1">
        <v>2158421</v>
      </c>
      <c r="D34" s="1">
        <v>481327</v>
      </c>
      <c r="E34" s="1">
        <v>570306</v>
      </c>
    </row>
    <row r="35" spans="1:5" s="28" customFormat="1" ht="14.25">
      <c r="C35" s="86"/>
      <c r="D35" s="86"/>
      <c r="E35" s="86"/>
    </row>
    <row r="36" spans="1:5" s="28" customFormat="1" ht="14.25">
      <c r="C36" s="86"/>
      <c r="D36" s="86"/>
      <c r="E36" s="86"/>
    </row>
    <row r="37" spans="1:5" s="28" customFormat="1" ht="14.25">
      <c r="A37" s="28" t="s">
        <v>91</v>
      </c>
      <c r="B37" s="28" t="s">
        <v>92</v>
      </c>
      <c r="C37" s="1">
        <v>413184</v>
      </c>
      <c r="D37" s="1">
        <v>1571720</v>
      </c>
      <c r="E37" s="1">
        <v>748206</v>
      </c>
    </row>
    <row r="38" spans="1:5" s="28" customFormat="1" ht="14.25">
      <c r="B38" s="28" t="s">
        <v>89</v>
      </c>
      <c r="C38" s="89" t="s">
        <v>260</v>
      </c>
      <c r="D38" s="1">
        <v>14396</v>
      </c>
      <c r="E38" s="1">
        <v>174158</v>
      </c>
    </row>
    <row r="39" spans="1:5" s="28" customFormat="1" ht="14.25">
      <c r="B39" s="28" t="s">
        <v>93</v>
      </c>
      <c r="C39" s="89" t="s">
        <v>260</v>
      </c>
      <c r="D39" s="1">
        <v>83547</v>
      </c>
      <c r="E39" s="1">
        <v>99059</v>
      </c>
    </row>
    <row r="40" spans="1:5" s="28" customFormat="1" ht="14.25">
      <c r="B40" s="28" t="s">
        <v>94</v>
      </c>
      <c r="C40" s="89" t="s">
        <v>260</v>
      </c>
      <c r="D40" s="1">
        <v>370090</v>
      </c>
      <c r="E40" s="1">
        <v>420193</v>
      </c>
    </row>
    <row r="41" spans="1:5" s="28" customFormat="1" ht="14.25">
      <c r="B41" s="28" t="s">
        <v>9</v>
      </c>
      <c r="C41" s="1">
        <v>160895</v>
      </c>
      <c r="D41" s="1">
        <v>184762</v>
      </c>
      <c r="E41" s="1">
        <v>307711</v>
      </c>
    </row>
    <row r="42" spans="1:5" s="28" customFormat="1" ht="14.25">
      <c r="C42" s="1"/>
      <c r="D42" s="1"/>
      <c r="E42" s="1"/>
    </row>
    <row r="43" spans="1:5" s="88" customFormat="1">
      <c r="B43" s="88" t="s">
        <v>95</v>
      </c>
      <c r="C43" s="76">
        <v>52399986</v>
      </c>
      <c r="D43" s="76">
        <v>46019996</v>
      </c>
      <c r="E43" s="76">
        <v>53296359</v>
      </c>
    </row>
    <row r="44" spans="1:5" s="28" customFormat="1" ht="14.25">
      <c r="C44" s="1"/>
      <c r="D44" s="1"/>
      <c r="E44" s="1"/>
    </row>
    <row r="45" spans="1:5" s="28" customFormat="1" ht="14.25">
      <c r="A45" s="28" t="s">
        <v>96</v>
      </c>
      <c r="B45" s="28" t="s">
        <v>97</v>
      </c>
      <c r="C45" s="1">
        <v>15600204</v>
      </c>
      <c r="D45" s="1">
        <v>16736897</v>
      </c>
      <c r="E45" s="1">
        <v>19424407</v>
      </c>
    </row>
    <row r="46" spans="1:5" s="28" customFormat="1" ht="14.25">
      <c r="B46" s="28" t="s">
        <v>98</v>
      </c>
      <c r="C46" s="1">
        <v>1327857</v>
      </c>
      <c r="D46" s="1">
        <v>1483798</v>
      </c>
      <c r="E46" s="1">
        <v>1474200</v>
      </c>
    </row>
    <row r="47" spans="1:5" s="28" customFormat="1" ht="14.25">
      <c r="B47" s="28" t="s">
        <v>99</v>
      </c>
      <c r="C47" s="1">
        <v>875535</v>
      </c>
      <c r="D47" s="1">
        <v>600238</v>
      </c>
      <c r="E47" s="1">
        <v>980839</v>
      </c>
    </row>
    <row r="48" spans="1:5" s="28" customFormat="1" ht="14.25">
      <c r="B48" s="28" t="s">
        <v>100</v>
      </c>
      <c r="C48" s="1">
        <v>1123411</v>
      </c>
      <c r="D48" s="1">
        <v>1332459</v>
      </c>
      <c r="E48" s="1">
        <v>1875064</v>
      </c>
    </row>
    <row r="49" spans="1:5" s="28" customFormat="1" ht="14.25">
      <c r="B49" s="28" t="s">
        <v>101</v>
      </c>
      <c r="C49" s="1">
        <v>287991</v>
      </c>
      <c r="D49" s="1">
        <v>291544</v>
      </c>
      <c r="E49" s="1">
        <v>296541</v>
      </c>
    </row>
    <row r="50" spans="1:5" s="28" customFormat="1" ht="14.25">
      <c r="B50" s="28" t="s">
        <v>102</v>
      </c>
      <c r="C50" s="1">
        <v>306545</v>
      </c>
      <c r="D50" s="1">
        <v>203140</v>
      </c>
      <c r="E50" s="1">
        <v>260229</v>
      </c>
    </row>
    <row r="51" spans="1:5" s="28" customFormat="1" ht="14.25">
      <c r="B51" s="28" t="s">
        <v>103</v>
      </c>
      <c r="C51" s="1">
        <v>1372348</v>
      </c>
      <c r="D51" s="1">
        <v>1132244</v>
      </c>
      <c r="E51" s="1">
        <v>770699</v>
      </c>
    </row>
    <row r="52" spans="1:5" s="28" customFormat="1" ht="14.25">
      <c r="B52" s="28" t="s">
        <v>104</v>
      </c>
      <c r="C52" s="1">
        <v>558704</v>
      </c>
      <c r="D52" s="1">
        <v>651080</v>
      </c>
      <c r="E52" s="1">
        <v>778100</v>
      </c>
    </row>
    <row r="53" spans="1:5" s="28" customFormat="1" ht="14.25">
      <c r="B53" s="28" t="s">
        <v>105</v>
      </c>
      <c r="C53" s="89" t="s">
        <v>260</v>
      </c>
      <c r="D53" s="1">
        <v>329692</v>
      </c>
      <c r="E53" s="1">
        <v>183371</v>
      </c>
    </row>
    <row r="54" spans="1:5" s="28" customFormat="1" ht="14.25">
      <c r="B54" s="28" t="s">
        <v>106</v>
      </c>
      <c r="C54" s="89" t="s">
        <v>260</v>
      </c>
      <c r="D54" s="1">
        <v>785597</v>
      </c>
      <c r="E54" s="1">
        <v>915481</v>
      </c>
    </row>
    <row r="55" spans="1:5" s="28" customFormat="1" ht="14.25">
      <c r="B55" s="28" t="s">
        <v>107</v>
      </c>
      <c r="C55" s="1">
        <v>2957281</v>
      </c>
      <c r="D55" s="1">
        <v>1838680</v>
      </c>
      <c r="E55" s="1">
        <v>3086674</v>
      </c>
    </row>
    <row r="56" spans="1:5" s="28" customFormat="1" ht="14.25">
      <c r="C56" s="86"/>
      <c r="D56" s="86"/>
      <c r="E56" s="86"/>
    </row>
    <row r="57" spans="1:5" s="28" customFormat="1" ht="14.25">
      <c r="A57" s="28" t="s">
        <v>108</v>
      </c>
      <c r="B57" s="28" t="s">
        <v>7</v>
      </c>
      <c r="C57" s="1">
        <v>17510530</v>
      </c>
      <c r="D57" s="1">
        <v>10229293</v>
      </c>
      <c r="E57" s="1">
        <v>11159156</v>
      </c>
    </row>
    <row r="58" spans="1:5" s="28" customFormat="1" ht="14.25">
      <c r="B58" s="28" t="s">
        <v>109</v>
      </c>
      <c r="C58" s="1">
        <v>75390</v>
      </c>
      <c r="D58" s="1">
        <v>8463</v>
      </c>
      <c r="E58" s="1">
        <v>28275</v>
      </c>
    </row>
    <row r="59" spans="1:5" s="28" customFormat="1" ht="14.25">
      <c r="B59" s="28" t="s">
        <v>110</v>
      </c>
      <c r="C59" s="1">
        <v>1568185</v>
      </c>
      <c r="D59" s="1">
        <v>1099520</v>
      </c>
      <c r="E59" s="1">
        <v>1269679</v>
      </c>
    </row>
    <row r="60" spans="1:5" s="28" customFormat="1" ht="14.25">
      <c r="B60" s="28" t="s">
        <v>111</v>
      </c>
      <c r="C60" s="1">
        <v>51855</v>
      </c>
      <c r="D60" s="1">
        <v>21893</v>
      </c>
      <c r="E60" s="1">
        <v>475589</v>
      </c>
    </row>
    <row r="61" spans="1:5" s="28" customFormat="1" ht="14.25">
      <c r="B61" s="28" t="s">
        <v>112</v>
      </c>
      <c r="C61" s="1">
        <v>470533</v>
      </c>
      <c r="D61" s="1">
        <v>166861</v>
      </c>
      <c r="E61" s="1">
        <v>454236</v>
      </c>
    </row>
    <row r="62" spans="1:5" s="28" customFormat="1" ht="14.25">
      <c r="B62" s="28" t="s">
        <v>113</v>
      </c>
      <c r="C62" s="1">
        <v>594667</v>
      </c>
      <c r="D62" s="1">
        <v>251969</v>
      </c>
      <c r="E62" s="1">
        <v>601466</v>
      </c>
    </row>
    <row r="63" spans="1:5" s="28" customFormat="1" ht="14.25">
      <c r="B63" s="28" t="s">
        <v>114</v>
      </c>
      <c r="C63" s="1">
        <v>360210</v>
      </c>
      <c r="D63" s="1">
        <v>90194</v>
      </c>
      <c r="E63" s="1">
        <v>278545</v>
      </c>
    </row>
    <row r="64" spans="1:5" s="28" customFormat="1" ht="14.25">
      <c r="B64" s="28" t="s">
        <v>115</v>
      </c>
      <c r="C64" s="1">
        <v>1130972</v>
      </c>
      <c r="D64" s="1">
        <v>179014</v>
      </c>
      <c r="E64" s="1">
        <v>567918</v>
      </c>
    </row>
    <row r="65" spans="2:5" s="28" customFormat="1" ht="14.25">
      <c r="B65" s="28" t="s">
        <v>116</v>
      </c>
      <c r="C65" s="1">
        <v>1651174</v>
      </c>
      <c r="D65" s="1">
        <v>2525125</v>
      </c>
      <c r="E65" s="1">
        <v>2061033</v>
      </c>
    </row>
    <row r="66" spans="2:5" s="28" customFormat="1" ht="14.25">
      <c r="B66" s="28" t="s">
        <v>106</v>
      </c>
      <c r="C66" s="89" t="s">
        <v>260</v>
      </c>
      <c r="D66" s="1">
        <v>392903</v>
      </c>
      <c r="E66" s="1">
        <v>812699</v>
      </c>
    </row>
    <row r="67" spans="2:5" s="28" customFormat="1" ht="14.25">
      <c r="B67" s="28" t="s">
        <v>117</v>
      </c>
      <c r="C67" s="1">
        <v>4548716</v>
      </c>
      <c r="D67" s="1">
        <v>2450579</v>
      </c>
      <c r="E67" s="1">
        <v>5132594</v>
      </c>
    </row>
    <row r="68" spans="2:5" s="28" customFormat="1" ht="14.25">
      <c r="C68" s="1"/>
      <c r="D68" s="1"/>
      <c r="E68" s="1"/>
    </row>
    <row r="69" spans="2:5" s="88" customFormat="1">
      <c r="B69" s="88" t="s">
        <v>118</v>
      </c>
      <c r="C69" s="76">
        <f>SUM(C45:C68)</f>
        <v>52372108</v>
      </c>
      <c r="D69" s="76">
        <f>SUM(D45:D68)</f>
        <v>42801183</v>
      </c>
      <c r="E69" s="76">
        <f>SUM(E45:E68)</f>
        <v>52886795</v>
      </c>
    </row>
    <row r="70" spans="2:5" s="28" customFormat="1" ht="14.25"/>
    <row r="71" spans="2:5" s="28" customFormat="1" ht="14.25"/>
    <row r="72" spans="2:5" s="28" customFormat="1" ht="14.25"/>
    <row r="73" spans="2:5" s="28" customFormat="1" ht="14.25"/>
    <row r="74" spans="2:5" s="28" customFormat="1" ht="14.25"/>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4"/>
  <sheetViews>
    <sheetView showGridLines="0" zoomScaleNormal="100" workbookViewId="0">
      <pane xSplit="1" ySplit="5" topLeftCell="B90" activePane="bottomRight" state="frozen"/>
      <selection pane="topRight" activeCell="B1" sqref="B1"/>
      <selection pane="bottomLeft" activeCell="A6" sqref="A6"/>
      <selection pane="bottomRight" activeCell="B27" sqref="B27"/>
    </sheetView>
  </sheetViews>
  <sheetFormatPr defaultRowHeight="15"/>
  <cols>
    <col min="1" max="1" width="57.85546875" style="109" customWidth="1"/>
    <col min="2" max="2" width="20.7109375" style="37" customWidth="1"/>
    <col min="3" max="7" width="17.28515625" style="37" customWidth="1"/>
    <col min="8" max="16384" width="9.140625" style="70"/>
  </cols>
  <sheetData>
    <row r="1" spans="1:7" s="74" customFormat="1" ht="15.75">
      <c r="A1" s="22" t="s">
        <v>0</v>
      </c>
      <c r="B1" s="32"/>
      <c r="C1" s="33"/>
      <c r="D1" s="33"/>
      <c r="E1" s="33"/>
      <c r="F1" s="33"/>
      <c r="G1" s="111"/>
    </row>
    <row r="2" spans="1:7" s="74" customFormat="1" ht="15.75">
      <c r="A2" s="27" t="s">
        <v>122</v>
      </c>
      <c r="B2" s="32"/>
      <c r="C2" s="33"/>
      <c r="D2" s="33"/>
      <c r="E2" s="33"/>
      <c r="F2" s="33"/>
      <c r="G2" s="111"/>
    </row>
    <row r="3" spans="1:7" s="74" customFormat="1" ht="15.75">
      <c r="A3" s="27" t="s">
        <v>290</v>
      </c>
      <c r="B3" s="32"/>
      <c r="C3" s="33"/>
      <c r="D3" s="33"/>
      <c r="E3" s="33"/>
      <c r="F3" s="33"/>
      <c r="G3" s="111"/>
    </row>
    <row r="4" spans="1:7" s="74" customFormat="1" ht="15.75">
      <c r="A4" s="27"/>
      <c r="B4" s="32"/>
      <c r="C4" s="33"/>
      <c r="D4" s="33"/>
      <c r="E4" s="33"/>
      <c r="F4" s="33"/>
      <c r="G4" s="111"/>
    </row>
    <row r="5" spans="1:7" s="75" customFormat="1">
      <c r="A5" s="7"/>
      <c r="B5" s="38" t="s">
        <v>10</v>
      </c>
      <c r="C5" s="7"/>
      <c r="D5" s="7"/>
      <c r="E5" s="39" t="s">
        <v>287</v>
      </c>
      <c r="F5" s="7"/>
      <c r="G5" s="124"/>
    </row>
    <row r="6" spans="1:7" s="75" customFormat="1" ht="28.5">
      <c r="A6" s="45" t="s">
        <v>249</v>
      </c>
      <c r="B6" s="40" t="s">
        <v>123</v>
      </c>
      <c r="C6" s="40" t="s">
        <v>124</v>
      </c>
      <c r="D6" s="40" t="s">
        <v>125</v>
      </c>
      <c r="E6" s="44" t="s">
        <v>123</v>
      </c>
      <c r="F6" s="40" t="s">
        <v>124</v>
      </c>
      <c r="G6" s="40" t="s">
        <v>125</v>
      </c>
    </row>
    <row r="7" spans="1:7" s="36" customFormat="1" ht="14.25">
      <c r="A7" s="28" t="s">
        <v>127</v>
      </c>
      <c r="B7" s="3">
        <v>6154</v>
      </c>
      <c r="C7" s="12">
        <v>692517</v>
      </c>
      <c r="D7" s="35">
        <v>1050668</v>
      </c>
      <c r="E7" s="3">
        <v>53</v>
      </c>
      <c r="F7" s="12">
        <v>550</v>
      </c>
      <c r="G7" s="114">
        <v>300</v>
      </c>
    </row>
    <row r="8" spans="1:7" s="36" customFormat="1" ht="14.25">
      <c r="A8" s="28" t="s">
        <v>128</v>
      </c>
      <c r="B8" s="3">
        <v>22565</v>
      </c>
      <c r="C8" s="12">
        <v>202782</v>
      </c>
      <c r="D8" s="35">
        <v>320422</v>
      </c>
      <c r="E8" s="3">
        <v>2</v>
      </c>
      <c r="F8" s="12">
        <v>50</v>
      </c>
      <c r="G8" s="114">
        <v>0</v>
      </c>
    </row>
    <row r="9" spans="1:7" s="36" customFormat="1" ht="14.25">
      <c r="A9" s="28" t="s">
        <v>129</v>
      </c>
      <c r="B9" s="3">
        <v>338</v>
      </c>
      <c r="C9" s="12">
        <v>177694</v>
      </c>
      <c r="D9" s="35">
        <v>618992</v>
      </c>
      <c r="E9" s="3">
        <v>2</v>
      </c>
      <c r="F9" s="12">
        <v>90</v>
      </c>
      <c r="G9" s="114">
        <v>0</v>
      </c>
    </row>
    <row r="10" spans="1:7" s="36" customFormat="1" ht="14.25">
      <c r="A10" s="28" t="s">
        <v>130</v>
      </c>
      <c r="B10" s="3">
        <v>346</v>
      </c>
      <c r="C10" s="12">
        <v>97306</v>
      </c>
      <c r="D10" s="35">
        <v>230292</v>
      </c>
      <c r="E10" s="3">
        <v>0</v>
      </c>
      <c r="F10" s="12">
        <v>0</v>
      </c>
      <c r="G10" s="114">
        <v>0</v>
      </c>
    </row>
    <row r="11" spans="1:7" s="36" customFormat="1" ht="14.25">
      <c r="A11" s="28" t="s">
        <v>131</v>
      </c>
      <c r="B11" s="3">
        <v>131</v>
      </c>
      <c r="C11" s="12">
        <v>5188</v>
      </c>
      <c r="D11" s="35">
        <v>2463</v>
      </c>
      <c r="E11" s="3">
        <v>2</v>
      </c>
      <c r="F11" s="12">
        <v>32</v>
      </c>
      <c r="G11" s="114">
        <v>0</v>
      </c>
    </row>
    <row r="12" spans="1:7" s="36" customFormat="1" ht="14.25">
      <c r="A12" s="42" t="s">
        <v>12</v>
      </c>
      <c r="B12" s="20">
        <f t="shared" ref="B12:G12" si="0">SUM(B7:B11)</f>
        <v>29534</v>
      </c>
      <c r="C12" s="10">
        <f t="shared" si="0"/>
        <v>1175487</v>
      </c>
      <c r="D12" s="43">
        <f t="shared" si="0"/>
        <v>2222837</v>
      </c>
      <c r="E12" s="20">
        <f t="shared" si="0"/>
        <v>59</v>
      </c>
      <c r="F12" s="10">
        <f t="shared" si="0"/>
        <v>722</v>
      </c>
      <c r="G12" s="115">
        <f t="shared" si="0"/>
        <v>300</v>
      </c>
    </row>
    <row r="13" spans="1:7" s="36" customFormat="1" ht="14.25">
      <c r="A13" s="28"/>
      <c r="B13" s="3"/>
      <c r="C13" s="12"/>
      <c r="D13" s="35"/>
      <c r="E13" s="3"/>
      <c r="F13" s="12"/>
      <c r="G13" s="114"/>
    </row>
    <row r="14" spans="1:7" s="75" customFormat="1">
      <c r="A14" s="45" t="s">
        <v>250</v>
      </c>
      <c r="B14" s="40"/>
      <c r="C14" s="40"/>
      <c r="D14" s="40"/>
      <c r="E14" s="44"/>
      <c r="F14" s="40"/>
      <c r="G14" s="113"/>
    </row>
    <row r="15" spans="1:7" s="36" customFormat="1" ht="14.25">
      <c r="A15" s="28" t="s">
        <v>133</v>
      </c>
      <c r="B15" s="3">
        <v>282195</v>
      </c>
      <c r="C15" s="12"/>
      <c r="D15" s="35"/>
      <c r="E15" s="3" t="s">
        <v>269</v>
      </c>
      <c r="F15" s="12"/>
      <c r="G15" s="114"/>
    </row>
    <row r="16" spans="1:7" s="36" customFormat="1" ht="14.25">
      <c r="A16" s="28" t="s">
        <v>132</v>
      </c>
      <c r="B16" s="3">
        <v>81</v>
      </c>
      <c r="C16" s="12"/>
      <c r="D16" s="35"/>
      <c r="E16" s="3"/>
      <c r="F16" s="12"/>
      <c r="G16" s="114"/>
    </row>
    <row r="17" spans="1:7" s="36" customFormat="1" ht="14.25">
      <c r="A17" s="28" t="s">
        <v>134</v>
      </c>
      <c r="B17" s="3">
        <v>515165</v>
      </c>
      <c r="C17" s="34"/>
      <c r="E17" s="29"/>
      <c r="F17" s="34"/>
      <c r="G17" s="116"/>
    </row>
    <row r="18" spans="1:7" s="36" customFormat="1" ht="14.25">
      <c r="A18" s="42" t="s">
        <v>272</v>
      </c>
      <c r="B18" s="10">
        <f>B15/B16</f>
        <v>3483.8888888888887</v>
      </c>
      <c r="C18" s="42"/>
      <c r="D18" s="47"/>
      <c r="E18" s="48"/>
      <c r="F18" s="42"/>
      <c r="G18" s="117"/>
    </row>
    <row r="19" spans="1:7" s="36" customFormat="1" ht="14.25">
      <c r="A19" s="28" t="s">
        <v>273</v>
      </c>
      <c r="B19" s="46">
        <f>B17/B15</f>
        <v>1.8255638831304595</v>
      </c>
      <c r="C19" s="12"/>
      <c r="D19" s="35"/>
      <c r="E19" s="3"/>
      <c r="F19" s="12"/>
      <c r="G19" s="114"/>
    </row>
    <row r="20" spans="1:7" s="36" customFormat="1" ht="14.25">
      <c r="A20" s="28"/>
      <c r="B20" s="29"/>
      <c r="C20" s="34"/>
      <c r="D20" s="34"/>
      <c r="E20" s="29"/>
      <c r="F20" s="34"/>
      <c r="G20" s="118"/>
    </row>
    <row r="21" spans="1:7" s="69" customFormat="1">
      <c r="A21" s="45" t="s">
        <v>251</v>
      </c>
      <c r="B21" s="45"/>
      <c r="C21" s="45"/>
      <c r="D21" s="45"/>
      <c r="E21" s="51"/>
      <c r="F21" s="45"/>
      <c r="G21" s="53"/>
    </row>
    <row r="22" spans="1:7" s="36" customFormat="1" ht="14.25">
      <c r="A22" s="28" t="s">
        <v>135</v>
      </c>
      <c r="B22" s="3">
        <v>1445</v>
      </c>
      <c r="C22" s="12"/>
      <c r="D22" s="12"/>
      <c r="E22" s="3">
        <v>1555</v>
      </c>
      <c r="F22" s="12"/>
      <c r="G22" s="119"/>
    </row>
    <row r="23" spans="1:7" s="36" customFormat="1" ht="14.25">
      <c r="A23" s="28" t="s">
        <v>60</v>
      </c>
      <c r="B23" s="29">
        <v>18</v>
      </c>
      <c r="C23" s="34"/>
      <c r="D23" s="34"/>
      <c r="E23" s="29">
        <v>7</v>
      </c>
      <c r="F23" s="34"/>
      <c r="G23" s="118"/>
    </row>
    <row r="24" spans="1:7" s="36" customFormat="1" ht="14.25">
      <c r="A24" s="28" t="s">
        <v>136</v>
      </c>
      <c r="B24" s="3">
        <v>1102572</v>
      </c>
      <c r="C24" s="12"/>
      <c r="D24" s="12"/>
      <c r="E24" s="3">
        <v>1000000</v>
      </c>
      <c r="F24" s="12"/>
      <c r="G24" s="119"/>
    </row>
    <row r="25" spans="1:7" s="36" customFormat="1" ht="14.25">
      <c r="A25" s="28" t="s">
        <v>137</v>
      </c>
      <c r="B25" s="3">
        <v>5575520</v>
      </c>
      <c r="C25" s="12"/>
      <c r="D25" s="12"/>
      <c r="E25" s="3">
        <v>7465000</v>
      </c>
      <c r="F25" s="12"/>
      <c r="G25" s="119"/>
    </row>
    <row r="26" spans="1:7" s="36" customFormat="1" ht="14.25">
      <c r="A26" s="42" t="s">
        <v>138</v>
      </c>
      <c r="B26" s="20">
        <f>SUM(B24+B25)/B23</f>
        <v>371005.11111111112</v>
      </c>
      <c r="C26" s="42"/>
      <c r="D26" s="42"/>
      <c r="E26" s="20">
        <f>SUM(E24+E25)/E23</f>
        <v>1209285.7142857143</v>
      </c>
      <c r="F26" s="42"/>
      <c r="G26" s="120"/>
    </row>
    <row r="27" spans="1:7" s="36" customFormat="1" ht="14.25">
      <c r="A27" s="28"/>
      <c r="B27" s="29"/>
      <c r="C27" s="34"/>
      <c r="D27" s="34"/>
      <c r="E27" s="29"/>
      <c r="F27" s="34"/>
      <c r="G27" s="118"/>
    </row>
    <row r="28" spans="1:7" s="69" customFormat="1">
      <c r="A28" s="45" t="s">
        <v>252</v>
      </c>
      <c r="B28" s="45"/>
      <c r="C28" s="45"/>
      <c r="D28" s="45"/>
      <c r="E28" s="51"/>
      <c r="F28" s="45"/>
      <c r="G28" s="53"/>
    </row>
    <row r="29" spans="1:7" s="36" customFormat="1" ht="14.25">
      <c r="A29" s="28" t="s">
        <v>135</v>
      </c>
      <c r="B29" s="29">
        <v>389</v>
      </c>
      <c r="C29" s="34"/>
      <c r="D29" s="34"/>
      <c r="E29" s="29">
        <v>91</v>
      </c>
      <c r="F29" s="34"/>
      <c r="G29" s="118"/>
    </row>
    <row r="30" spans="1:7" s="36" customFormat="1" ht="14.25">
      <c r="A30" s="28" t="s">
        <v>60</v>
      </c>
      <c r="B30" s="3">
        <v>20</v>
      </c>
      <c r="C30" s="12"/>
      <c r="D30" s="12"/>
      <c r="E30" s="3">
        <v>13</v>
      </c>
      <c r="F30" s="12"/>
      <c r="G30" s="119"/>
    </row>
    <row r="31" spans="1:7" s="36" customFormat="1" ht="14.25">
      <c r="A31" s="28" t="s">
        <v>136</v>
      </c>
      <c r="B31" s="3">
        <v>1089760</v>
      </c>
      <c r="C31" s="12"/>
      <c r="D31" s="12"/>
      <c r="E31" s="3">
        <v>200160</v>
      </c>
      <c r="F31" s="12"/>
      <c r="G31" s="119"/>
    </row>
    <row r="32" spans="1:7" s="36" customFormat="1" ht="14.25">
      <c r="A32" s="28" t="s">
        <v>137</v>
      </c>
      <c r="B32" s="3">
        <v>13418592</v>
      </c>
      <c r="C32" s="12"/>
      <c r="D32" s="12"/>
      <c r="E32" s="3">
        <v>5526119</v>
      </c>
      <c r="F32" s="12"/>
      <c r="G32" s="119"/>
    </row>
    <row r="33" spans="1:7" s="36" customFormat="1" ht="14.25">
      <c r="A33" s="42" t="s">
        <v>139</v>
      </c>
      <c r="B33" s="20">
        <f>SUM(B31+B32)/B30</f>
        <v>725417.6</v>
      </c>
      <c r="C33" s="10"/>
      <c r="D33" s="10"/>
      <c r="E33" s="20">
        <f>SUM(E31+E32)/E30</f>
        <v>440483</v>
      </c>
      <c r="F33" s="10"/>
      <c r="G33" s="121"/>
    </row>
    <row r="34" spans="1:7" s="36" customFormat="1" ht="14.25">
      <c r="A34" s="28" t="s">
        <v>140</v>
      </c>
      <c r="B34" s="12">
        <f>SUM(B31+B32)/B29</f>
        <v>37296.534704370177</v>
      </c>
      <c r="C34" s="34"/>
      <c r="D34" s="34"/>
      <c r="E34" s="3">
        <f>SUM(E31+E32)/E29</f>
        <v>62926.142857142855</v>
      </c>
      <c r="F34" s="34"/>
      <c r="G34" s="118"/>
    </row>
    <row r="35" spans="1:7" s="36" customFormat="1" ht="14.25">
      <c r="A35" s="28"/>
      <c r="B35" s="29"/>
      <c r="C35" s="34"/>
      <c r="D35" s="34"/>
      <c r="E35" s="29"/>
      <c r="F35" s="34"/>
      <c r="G35" s="118"/>
    </row>
    <row r="36" spans="1:7" s="69" customFormat="1">
      <c r="A36" s="45" t="s">
        <v>253</v>
      </c>
      <c r="B36" s="45"/>
      <c r="C36" s="45"/>
      <c r="D36" s="45"/>
      <c r="E36" s="51"/>
      <c r="F36" s="45"/>
      <c r="G36" s="53"/>
    </row>
    <row r="37" spans="1:7" s="36" customFormat="1" ht="14.25">
      <c r="A37" s="28" t="s">
        <v>274</v>
      </c>
      <c r="B37" s="3">
        <v>11898</v>
      </c>
      <c r="C37" s="12"/>
      <c r="D37" s="12"/>
      <c r="E37" s="3">
        <v>8301</v>
      </c>
      <c r="F37" s="12"/>
      <c r="G37" s="119"/>
    </row>
    <row r="38" spans="1:7" s="36" customFormat="1" ht="14.25">
      <c r="A38" s="28" t="s">
        <v>60</v>
      </c>
      <c r="B38" s="29">
        <v>69</v>
      </c>
      <c r="C38" s="34"/>
      <c r="D38" s="34"/>
      <c r="E38" s="29">
        <v>71</v>
      </c>
      <c r="F38" s="34"/>
      <c r="G38" s="118"/>
    </row>
    <row r="39" spans="1:7" s="36" customFormat="1" ht="14.25">
      <c r="A39" s="28" t="s">
        <v>141</v>
      </c>
      <c r="B39" s="3">
        <v>3972980</v>
      </c>
      <c r="C39" s="12"/>
      <c r="D39" s="12"/>
      <c r="E39" s="3">
        <v>2296214</v>
      </c>
      <c r="F39" s="12"/>
      <c r="G39" s="119"/>
    </row>
    <row r="40" spans="1:7" s="36" customFormat="1" ht="14.25">
      <c r="A40" s="28" t="s">
        <v>142</v>
      </c>
      <c r="B40" s="3">
        <v>3198499</v>
      </c>
      <c r="C40" s="34"/>
      <c r="D40" s="34"/>
      <c r="E40" s="3">
        <v>1630544</v>
      </c>
      <c r="F40" s="34"/>
      <c r="G40" s="118"/>
    </row>
    <row r="41" spans="1:7" s="36" customFormat="1" ht="14.25">
      <c r="A41" s="42" t="s">
        <v>143</v>
      </c>
      <c r="B41" s="20">
        <f>SUM(B39+B40)/B38</f>
        <v>103934.47826086957</v>
      </c>
      <c r="C41" s="10"/>
      <c r="D41" s="10"/>
      <c r="E41" s="20">
        <f>SUM(E39+E40)/E38</f>
        <v>55306.450704225354</v>
      </c>
      <c r="F41" s="10"/>
      <c r="G41" s="121"/>
    </row>
    <row r="42" spans="1:7" s="36" customFormat="1" ht="14.25">
      <c r="A42" s="28" t="s">
        <v>144</v>
      </c>
      <c r="B42" s="12">
        <f>SUM(B39+B40)/B37</f>
        <v>602.74659606656576</v>
      </c>
      <c r="C42" s="34"/>
      <c r="D42" s="34"/>
      <c r="E42" s="3">
        <f>SUM(E39+E40)/E37</f>
        <v>473.0463799542224</v>
      </c>
      <c r="F42" s="12"/>
      <c r="G42" s="119"/>
    </row>
    <row r="43" spans="1:7" s="36" customFormat="1" ht="14.25">
      <c r="A43" s="28"/>
      <c r="B43" s="3"/>
      <c r="C43" s="12"/>
      <c r="D43" s="12"/>
      <c r="E43" s="3"/>
      <c r="F43" s="12"/>
      <c r="G43" s="119"/>
    </row>
    <row r="44" spans="1:7" s="69" customFormat="1">
      <c r="A44" s="45" t="s">
        <v>254</v>
      </c>
      <c r="B44" s="45"/>
      <c r="C44" s="45"/>
      <c r="D44" s="45"/>
      <c r="E44" s="51"/>
      <c r="F44" s="45"/>
      <c r="G44" s="53"/>
    </row>
    <row r="45" spans="1:7" s="36" customFormat="1" ht="14.25">
      <c r="A45" s="28" t="s">
        <v>145</v>
      </c>
      <c r="B45" s="29">
        <v>54</v>
      </c>
      <c r="C45" s="34"/>
      <c r="D45" s="34"/>
      <c r="E45" s="29">
        <v>59</v>
      </c>
      <c r="F45" s="34"/>
      <c r="G45" s="118"/>
    </row>
    <row r="46" spans="1:7" s="36" customFormat="1" ht="14.25">
      <c r="A46" s="28" t="s">
        <v>60</v>
      </c>
      <c r="B46" s="29">
        <v>11</v>
      </c>
      <c r="C46" s="34"/>
      <c r="D46" s="34"/>
      <c r="E46" s="29">
        <v>7</v>
      </c>
      <c r="F46" s="34"/>
      <c r="G46" s="118"/>
    </row>
    <row r="47" spans="1:7" s="36" customFormat="1" ht="14.25">
      <c r="A47" s="28" t="s">
        <v>146</v>
      </c>
      <c r="B47" s="12">
        <v>15962</v>
      </c>
      <c r="C47" s="49"/>
      <c r="D47" s="34"/>
      <c r="E47" s="29">
        <v>21132</v>
      </c>
      <c r="F47" s="34"/>
      <c r="G47" s="118"/>
    </row>
    <row r="48" spans="1:7" s="36" customFormat="1" ht="14.25">
      <c r="A48" s="28" t="s">
        <v>147</v>
      </c>
      <c r="B48" s="3">
        <v>26060</v>
      </c>
      <c r="C48" s="49"/>
      <c r="D48" s="12"/>
      <c r="E48" s="29">
        <v>51010</v>
      </c>
      <c r="F48" s="49"/>
      <c r="G48" s="119"/>
    </row>
    <row r="49" spans="1:7" s="36" customFormat="1" ht="14.25">
      <c r="A49" s="42" t="s">
        <v>143</v>
      </c>
      <c r="B49" s="20">
        <f>SUM(B47+B48)/B46</f>
        <v>3820.181818181818</v>
      </c>
      <c r="C49" s="10"/>
      <c r="D49" s="10"/>
      <c r="E49" s="20">
        <f>SUM(E47+E48)/E46</f>
        <v>10306</v>
      </c>
      <c r="F49" s="10"/>
      <c r="G49" s="121"/>
    </row>
    <row r="50" spans="1:7" s="36" customFormat="1" ht="14.25">
      <c r="A50" s="28" t="s">
        <v>144</v>
      </c>
      <c r="B50" s="12">
        <f>SUM(B47+B48)/B45</f>
        <v>778.18518518518522</v>
      </c>
      <c r="C50" s="12"/>
      <c r="D50" s="12"/>
      <c r="E50" s="3">
        <f>SUM(E47+E48)/E45</f>
        <v>1222.7457627118645</v>
      </c>
      <c r="F50" s="12"/>
      <c r="G50" s="119"/>
    </row>
    <row r="51" spans="1:7" s="36" customFormat="1" ht="14.25">
      <c r="A51" s="28"/>
      <c r="B51" s="3"/>
      <c r="C51" s="12"/>
      <c r="D51" s="12"/>
      <c r="E51" s="3"/>
      <c r="F51" s="12"/>
      <c r="G51" s="119"/>
    </row>
    <row r="52" spans="1:7" s="69" customFormat="1">
      <c r="A52" s="45" t="s">
        <v>255</v>
      </c>
      <c r="B52" s="45"/>
      <c r="C52" s="45"/>
      <c r="D52" s="45"/>
      <c r="E52" s="51"/>
      <c r="F52" s="45"/>
      <c r="G52" s="53"/>
    </row>
    <row r="53" spans="1:7" s="36" customFormat="1" ht="14.25">
      <c r="A53" s="28" t="s">
        <v>145</v>
      </c>
      <c r="B53" s="3">
        <v>13</v>
      </c>
      <c r="C53" s="12"/>
      <c r="D53" s="12"/>
      <c r="E53" s="3">
        <v>35</v>
      </c>
      <c r="F53" s="12"/>
      <c r="G53" s="119"/>
    </row>
    <row r="54" spans="1:7" s="36" customFormat="1" ht="14.25">
      <c r="A54" s="28" t="s">
        <v>60</v>
      </c>
      <c r="B54" s="3">
        <v>4</v>
      </c>
      <c r="C54" s="12"/>
      <c r="D54" s="12"/>
      <c r="E54" s="3">
        <v>4</v>
      </c>
      <c r="F54" s="12"/>
      <c r="G54" s="119"/>
    </row>
    <row r="55" spans="1:7" s="36" customFormat="1" ht="14.25">
      <c r="A55" s="28" t="s">
        <v>146</v>
      </c>
      <c r="B55" s="3">
        <v>45000</v>
      </c>
      <c r="C55" s="12"/>
      <c r="D55" s="12"/>
      <c r="E55" s="110">
        <v>0</v>
      </c>
      <c r="F55" s="12"/>
      <c r="G55" s="119"/>
    </row>
    <row r="56" spans="1:7" s="35" customFormat="1" ht="14.25">
      <c r="A56" s="28" t="s">
        <v>147</v>
      </c>
      <c r="B56" s="3">
        <v>73000</v>
      </c>
      <c r="C56" s="34"/>
      <c r="D56" s="34"/>
      <c r="E56" s="3">
        <v>163500</v>
      </c>
      <c r="F56" s="34"/>
      <c r="G56" s="118"/>
    </row>
    <row r="57" spans="1:7" s="35" customFormat="1" ht="14.25">
      <c r="A57" s="10" t="s">
        <v>139</v>
      </c>
      <c r="B57" s="20">
        <f>SUM(B55+B56)/B54</f>
        <v>29500</v>
      </c>
      <c r="C57" s="10"/>
      <c r="D57" s="10"/>
      <c r="E57" s="20">
        <f>SUM(E55+E56)/E54</f>
        <v>40875</v>
      </c>
      <c r="F57" s="10"/>
      <c r="G57" s="121"/>
    </row>
    <row r="58" spans="1:7" s="35" customFormat="1" ht="14.25">
      <c r="A58" s="1" t="s">
        <v>148</v>
      </c>
      <c r="B58" s="12">
        <f>SUM(B55+B56)/B53</f>
        <v>9076.9230769230762</v>
      </c>
      <c r="C58" s="34"/>
      <c r="D58" s="34"/>
      <c r="E58" s="3">
        <f>SUM(E55+E56)/E53</f>
        <v>4671.4285714285716</v>
      </c>
      <c r="F58" s="34"/>
      <c r="G58" s="118"/>
    </row>
    <row r="59" spans="1:7" s="35" customFormat="1" ht="14.25">
      <c r="A59" s="1"/>
      <c r="B59" s="3"/>
      <c r="C59" s="12"/>
      <c r="D59" s="12"/>
      <c r="E59" s="3"/>
      <c r="F59" s="12"/>
      <c r="G59" s="119"/>
    </row>
    <row r="60" spans="1:7" s="69" customFormat="1">
      <c r="A60" s="45" t="s">
        <v>256</v>
      </c>
      <c r="B60" s="45"/>
      <c r="C60" s="45"/>
      <c r="D60" s="45"/>
      <c r="E60" s="51"/>
      <c r="F60" s="45"/>
      <c r="G60" s="53"/>
    </row>
    <row r="61" spans="1:7" s="36" customFormat="1" ht="14.25">
      <c r="A61" s="28" t="s">
        <v>145</v>
      </c>
      <c r="B61" s="3">
        <v>40</v>
      </c>
      <c r="C61" s="12"/>
      <c r="D61" s="12"/>
      <c r="E61" s="3">
        <v>6</v>
      </c>
      <c r="F61" s="12"/>
      <c r="G61" s="119"/>
    </row>
    <row r="62" spans="1:7" s="36" customFormat="1" ht="14.25">
      <c r="A62" s="28" t="s">
        <v>60</v>
      </c>
      <c r="B62" s="3">
        <v>5</v>
      </c>
      <c r="C62" s="12"/>
      <c r="D62" s="12"/>
      <c r="E62" s="3">
        <v>4</v>
      </c>
      <c r="F62" s="12"/>
      <c r="G62" s="119"/>
    </row>
    <row r="63" spans="1:7" s="36" customFormat="1" ht="14.25">
      <c r="A63" s="28" t="s">
        <v>146</v>
      </c>
      <c r="B63" s="3">
        <v>50020</v>
      </c>
      <c r="C63" s="12"/>
      <c r="D63" s="12"/>
      <c r="E63" s="3">
        <v>820</v>
      </c>
      <c r="F63" s="49"/>
      <c r="G63" s="119"/>
    </row>
    <row r="64" spans="1:7" s="35" customFormat="1" ht="14.25">
      <c r="A64" s="28" t="s">
        <v>147</v>
      </c>
      <c r="B64" s="3">
        <v>1439220</v>
      </c>
      <c r="C64" s="34"/>
      <c r="D64" s="34"/>
      <c r="E64" s="3">
        <v>106000</v>
      </c>
      <c r="F64" s="34"/>
      <c r="G64" s="118"/>
    </row>
    <row r="65" spans="1:7" s="35" customFormat="1" ht="14.25">
      <c r="A65" s="10" t="s">
        <v>139</v>
      </c>
      <c r="B65" s="20">
        <f>SUM(B63+B64)/B62</f>
        <v>297848</v>
      </c>
      <c r="C65" s="10"/>
      <c r="D65" s="10"/>
      <c r="E65" s="20">
        <f>SUM(E63+E64)/E62</f>
        <v>26705</v>
      </c>
      <c r="F65" s="10"/>
      <c r="G65" s="121"/>
    </row>
    <row r="66" spans="1:7" s="36" customFormat="1" ht="14.25">
      <c r="A66" s="1" t="s">
        <v>148</v>
      </c>
      <c r="B66" s="12">
        <f>SUM(B63+B64)/B61</f>
        <v>37231</v>
      </c>
      <c r="C66" s="34"/>
      <c r="D66" s="34"/>
      <c r="E66" s="3">
        <f>SUM(E63+E64)/E61</f>
        <v>17803.333333333332</v>
      </c>
      <c r="F66" s="34"/>
      <c r="G66" s="118"/>
    </row>
    <row r="67" spans="1:7" s="36" customFormat="1" ht="14.25">
      <c r="A67" s="28"/>
      <c r="B67" s="29"/>
      <c r="C67" s="34"/>
      <c r="D67" s="34"/>
      <c r="E67" s="29"/>
      <c r="F67" s="34"/>
      <c r="G67" s="118"/>
    </row>
    <row r="68" spans="1:7" s="69" customFormat="1">
      <c r="A68" s="45" t="s">
        <v>257</v>
      </c>
      <c r="B68" s="45"/>
      <c r="C68" s="52"/>
      <c r="D68" s="53"/>
      <c r="E68" s="51"/>
      <c r="F68" s="45"/>
      <c r="G68" s="53"/>
    </row>
    <row r="69" spans="1:7" s="36" customFormat="1" ht="14.25">
      <c r="A69" s="28" t="s">
        <v>145</v>
      </c>
      <c r="B69" s="3">
        <v>42544</v>
      </c>
      <c r="C69" s="10"/>
      <c r="D69" s="12"/>
      <c r="E69" s="20">
        <v>18156</v>
      </c>
      <c r="F69" s="12"/>
      <c r="G69" s="119"/>
    </row>
    <row r="70" spans="1:7" s="36" customFormat="1" ht="14.25">
      <c r="A70" s="28" t="s">
        <v>60</v>
      </c>
      <c r="B70" s="3">
        <v>58</v>
      </c>
      <c r="C70" s="12"/>
      <c r="D70" s="12"/>
      <c r="E70" s="3">
        <v>77</v>
      </c>
      <c r="F70" s="12"/>
      <c r="G70" s="119"/>
    </row>
    <row r="71" spans="1:7" s="36" customFormat="1" ht="14.25">
      <c r="A71" s="28" t="s">
        <v>146</v>
      </c>
      <c r="B71" s="3">
        <v>1096951</v>
      </c>
      <c r="C71" s="12"/>
      <c r="D71" s="12"/>
      <c r="E71" s="3">
        <v>1436811</v>
      </c>
      <c r="F71" s="49"/>
      <c r="G71" s="119"/>
    </row>
    <row r="72" spans="1:7" s="35" customFormat="1" ht="14.25">
      <c r="A72" s="28" t="s">
        <v>147</v>
      </c>
      <c r="B72" s="3">
        <v>319826.00000000006</v>
      </c>
      <c r="C72" s="19"/>
      <c r="D72" s="19"/>
      <c r="E72" s="21">
        <v>2389208</v>
      </c>
      <c r="F72" s="34"/>
      <c r="G72" s="118"/>
    </row>
    <row r="73" spans="1:7">
      <c r="A73" s="10" t="s">
        <v>139</v>
      </c>
      <c r="B73" s="20">
        <f>SUM(B71+B72)/B70</f>
        <v>24427.189655172413</v>
      </c>
      <c r="E73" s="20">
        <f>SUM(E71+E72)/E70</f>
        <v>49688.558441558438</v>
      </c>
      <c r="F73" s="50"/>
      <c r="G73" s="122"/>
    </row>
    <row r="74" spans="1:7">
      <c r="A74" s="1" t="s">
        <v>148</v>
      </c>
      <c r="B74" s="12">
        <f>SUM(B71+B72)/B69</f>
        <v>33.301452613764575</v>
      </c>
      <c r="E74" s="3">
        <f>SUM(E71+E72)/E69</f>
        <v>210.73028200044064</v>
      </c>
      <c r="G74" s="123"/>
    </row>
    <row r="75" spans="1:7">
      <c r="A75"/>
      <c r="B75" s="31"/>
      <c r="E75" s="31"/>
      <c r="G75" s="123"/>
    </row>
    <row r="76" spans="1:7" s="69" customFormat="1" ht="45" customHeight="1">
      <c r="A76" s="108" t="s">
        <v>288</v>
      </c>
      <c r="B76" s="56" t="s">
        <v>60</v>
      </c>
      <c r="C76" s="56" t="s">
        <v>285</v>
      </c>
      <c r="D76" s="45"/>
      <c r="E76" s="56" t="s">
        <v>60</v>
      </c>
      <c r="F76" s="56" t="s">
        <v>285</v>
      </c>
      <c r="G76" s="53"/>
    </row>
    <row r="77" spans="1:7">
      <c r="A77" s="28" t="s">
        <v>160</v>
      </c>
      <c r="B77" s="34">
        <v>37</v>
      </c>
      <c r="C77" s="57">
        <v>34.378378378378379</v>
      </c>
      <c r="D77" s="34"/>
      <c r="E77" s="29">
        <v>42</v>
      </c>
      <c r="F77" s="57">
        <v>30.261904761904763</v>
      </c>
      <c r="G77" s="123"/>
    </row>
    <row r="78" spans="1:7">
      <c r="A78" s="28" t="s">
        <v>161</v>
      </c>
      <c r="B78" s="34">
        <v>39</v>
      </c>
      <c r="C78" s="57">
        <v>23.76923076923077</v>
      </c>
      <c r="D78" s="34"/>
      <c r="E78" s="29">
        <v>49</v>
      </c>
      <c r="F78" s="57">
        <v>18.857142857142858</v>
      </c>
      <c r="G78" s="123"/>
    </row>
    <row r="79" spans="1:7">
      <c r="A79" s="28" t="s">
        <v>162</v>
      </c>
      <c r="B79" s="34">
        <v>50</v>
      </c>
      <c r="C79" s="57">
        <v>48.08</v>
      </c>
      <c r="D79" s="34"/>
      <c r="E79" s="29">
        <v>61</v>
      </c>
      <c r="F79" s="57">
        <v>43.721311475409834</v>
      </c>
      <c r="G79" s="123"/>
    </row>
    <row r="80" spans="1:7">
      <c r="A80" s="28" t="s">
        <v>163</v>
      </c>
      <c r="B80" s="34">
        <v>32</v>
      </c>
      <c r="C80" s="57">
        <v>22.46875</v>
      </c>
      <c r="D80" s="34"/>
      <c r="E80" s="29">
        <v>42</v>
      </c>
      <c r="F80" s="57">
        <v>21.30952380952381</v>
      </c>
      <c r="G80" s="123"/>
    </row>
    <row r="81" spans="1:7">
      <c r="A81" s="28" t="s">
        <v>164</v>
      </c>
      <c r="B81" s="34">
        <v>49</v>
      </c>
      <c r="C81" s="57">
        <v>22.979591836734695</v>
      </c>
      <c r="D81" s="34"/>
      <c r="E81" s="29">
        <v>60</v>
      </c>
      <c r="F81" s="57">
        <v>20.633333333333333</v>
      </c>
      <c r="G81" s="123"/>
    </row>
    <row r="82" spans="1:7">
      <c r="A82" s="28" t="s">
        <v>165</v>
      </c>
      <c r="B82" s="34">
        <v>20</v>
      </c>
      <c r="C82" s="57">
        <v>19.8</v>
      </c>
      <c r="D82" s="34"/>
      <c r="E82" s="29">
        <v>18</v>
      </c>
      <c r="F82" s="57">
        <v>19.388888888888889</v>
      </c>
      <c r="G82" s="123"/>
    </row>
    <row r="83" spans="1:7">
      <c r="A83" s="28" t="s">
        <v>166</v>
      </c>
      <c r="B83" s="34">
        <v>27</v>
      </c>
      <c r="C83" s="57">
        <v>13.185185185185185</v>
      </c>
      <c r="D83" s="34"/>
      <c r="E83" s="29">
        <v>26</v>
      </c>
      <c r="F83" s="57">
        <v>19</v>
      </c>
      <c r="G83" s="123"/>
    </row>
    <row r="84" spans="1:7">
      <c r="A84" s="28" t="s">
        <v>167</v>
      </c>
      <c r="B84" s="34">
        <v>61</v>
      </c>
      <c r="C84" s="57">
        <v>49.475409836065573</v>
      </c>
      <c r="D84" s="34"/>
      <c r="E84" s="29">
        <v>68</v>
      </c>
      <c r="F84" s="57">
        <v>42.617647058823529</v>
      </c>
      <c r="G84" s="123"/>
    </row>
    <row r="85" spans="1:7">
      <c r="A85" s="28" t="s">
        <v>168</v>
      </c>
      <c r="B85" s="34">
        <v>51</v>
      </c>
      <c r="C85" s="57">
        <v>38.980392156862742</v>
      </c>
      <c r="D85" s="34"/>
      <c r="E85" s="29">
        <v>59</v>
      </c>
      <c r="F85" s="57">
        <v>36.254237288135592</v>
      </c>
      <c r="G85" s="123"/>
    </row>
    <row r="86" spans="1:7">
      <c r="A86"/>
      <c r="B86" s="31"/>
      <c r="E86" s="31"/>
      <c r="G86" s="123"/>
    </row>
    <row r="87" spans="1:7" s="69" customFormat="1" ht="47.25" customHeight="1">
      <c r="A87" s="108" t="s">
        <v>289</v>
      </c>
      <c r="B87" s="58" t="s">
        <v>184</v>
      </c>
      <c r="C87" s="58" t="s">
        <v>185</v>
      </c>
      <c r="D87" s="59" t="s">
        <v>186</v>
      </c>
      <c r="E87" s="58" t="s">
        <v>184</v>
      </c>
      <c r="F87" s="58" t="s">
        <v>185</v>
      </c>
      <c r="G87" s="59" t="s">
        <v>186</v>
      </c>
    </row>
    <row r="88" spans="1:7">
      <c r="A88" s="28" t="s">
        <v>169</v>
      </c>
      <c r="B88" s="34">
        <v>6</v>
      </c>
      <c r="C88" s="34">
        <v>0</v>
      </c>
      <c r="D88" s="34">
        <v>3</v>
      </c>
      <c r="E88" s="48">
        <v>4</v>
      </c>
      <c r="F88" s="34">
        <v>1</v>
      </c>
      <c r="G88" s="118">
        <v>1</v>
      </c>
    </row>
    <row r="89" spans="1:7">
      <c r="A89" s="28" t="s">
        <v>170</v>
      </c>
      <c r="B89" s="34">
        <v>16</v>
      </c>
      <c r="C89" s="34">
        <v>10</v>
      </c>
      <c r="D89" s="34">
        <v>6</v>
      </c>
      <c r="E89" s="29">
        <v>8</v>
      </c>
      <c r="F89" s="34">
        <v>5</v>
      </c>
      <c r="G89" s="118">
        <v>6</v>
      </c>
    </row>
    <row r="90" spans="1:7">
      <c r="A90" s="28" t="s">
        <v>171</v>
      </c>
      <c r="B90" s="34">
        <v>12</v>
      </c>
      <c r="C90" s="34">
        <v>6</v>
      </c>
      <c r="D90" s="34">
        <v>8</v>
      </c>
      <c r="E90" s="29">
        <v>6</v>
      </c>
      <c r="F90" s="34">
        <v>2</v>
      </c>
      <c r="G90" s="118">
        <v>7</v>
      </c>
    </row>
    <row r="91" spans="1:7">
      <c r="A91" s="28" t="s">
        <v>172</v>
      </c>
      <c r="B91" s="34">
        <v>32</v>
      </c>
      <c r="C91" s="34">
        <v>7</v>
      </c>
      <c r="D91" s="34">
        <v>1</v>
      </c>
      <c r="E91" s="29">
        <v>23</v>
      </c>
      <c r="F91" s="34">
        <v>8</v>
      </c>
      <c r="G91" s="118">
        <v>3</v>
      </c>
    </row>
    <row r="92" spans="1:7">
      <c r="A92" s="28" t="s">
        <v>173</v>
      </c>
      <c r="B92" s="34">
        <v>24</v>
      </c>
      <c r="C92" s="34">
        <v>2</v>
      </c>
      <c r="D92" s="34">
        <v>3</v>
      </c>
      <c r="E92" s="29">
        <v>8</v>
      </c>
      <c r="F92" s="34">
        <v>1</v>
      </c>
      <c r="G92" s="118">
        <v>1</v>
      </c>
    </row>
    <row r="93" spans="1:7">
      <c r="A93" s="28" t="s">
        <v>174</v>
      </c>
      <c r="B93" s="34">
        <v>18</v>
      </c>
      <c r="C93" s="34">
        <v>1</v>
      </c>
      <c r="D93" s="34">
        <v>0</v>
      </c>
      <c r="E93" s="29">
        <v>9</v>
      </c>
      <c r="F93" s="34">
        <v>1</v>
      </c>
      <c r="G93" s="118">
        <v>0</v>
      </c>
    </row>
    <row r="94" spans="1:7">
      <c r="A94" s="60" t="s">
        <v>175</v>
      </c>
      <c r="B94" s="61">
        <v>8</v>
      </c>
      <c r="C94" s="62">
        <v>1</v>
      </c>
      <c r="D94" s="62">
        <v>0</v>
      </c>
      <c r="E94" s="61">
        <v>4</v>
      </c>
      <c r="F94" s="62">
        <v>0</v>
      </c>
      <c r="G94" s="60">
        <v>0</v>
      </c>
    </row>
    <row r="95" spans="1:7">
      <c r="A95" s="28" t="s">
        <v>176</v>
      </c>
      <c r="B95" s="34">
        <v>8</v>
      </c>
      <c r="C95" s="34">
        <v>30</v>
      </c>
      <c r="D95" s="34">
        <v>50</v>
      </c>
      <c r="E95" s="29">
        <v>9</v>
      </c>
      <c r="F95" s="34">
        <v>8</v>
      </c>
      <c r="G95" s="118">
        <v>28</v>
      </c>
    </row>
    <row r="96" spans="1:7">
      <c r="A96" s="28" t="s">
        <v>177</v>
      </c>
      <c r="B96" s="34">
        <v>10</v>
      </c>
      <c r="C96" s="34">
        <v>26</v>
      </c>
      <c r="D96" s="34">
        <v>49</v>
      </c>
      <c r="E96" s="29">
        <v>11</v>
      </c>
      <c r="F96" s="34">
        <v>9</v>
      </c>
      <c r="G96" s="118">
        <v>26</v>
      </c>
    </row>
    <row r="97" spans="1:7">
      <c r="A97" s="60" t="s">
        <v>178</v>
      </c>
      <c r="B97" s="61">
        <v>9</v>
      </c>
      <c r="C97" s="62">
        <v>23</v>
      </c>
      <c r="D97" s="62">
        <v>35</v>
      </c>
      <c r="E97" s="61">
        <v>6</v>
      </c>
      <c r="F97" s="62">
        <v>6</v>
      </c>
      <c r="G97" s="60">
        <v>16</v>
      </c>
    </row>
    <row r="98" spans="1:7">
      <c r="A98" s="28" t="s">
        <v>179</v>
      </c>
      <c r="B98" s="34">
        <v>14</v>
      </c>
      <c r="C98" s="34">
        <v>19</v>
      </c>
      <c r="D98" s="34">
        <v>40</v>
      </c>
      <c r="E98" s="29">
        <v>4</v>
      </c>
      <c r="F98" s="34">
        <v>7</v>
      </c>
      <c r="G98" s="118">
        <v>21</v>
      </c>
    </row>
    <row r="99" spans="1:7">
      <c r="A99" s="60" t="s">
        <v>180</v>
      </c>
      <c r="B99" s="61">
        <v>14</v>
      </c>
      <c r="C99" s="62">
        <v>14</v>
      </c>
      <c r="D99" s="62">
        <v>18</v>
      </c>
      <c r="E99" s="61">
        <v>4</v>
      </c>
      <c r="F99" s="62">
        <v>5</v>
      </c>
      <c r="G99" s="60">
        <v>12</v>
      </c>
    </row>
    <row r="100" spans="1:7">
      <c r="A100" s="28" t="s">
        <v>181</v>
      </c>
      <c r="B100" s="34">
        <v>25</v>
      </c>
      <c r="C100" s="34">
        <v>11</v>
      </c>
      <c r="D100" s="34">
        <v>10</v>
      </c>
      <c r="E100" s="29">
        <v>12</v>
      </c>
      <c r="F100" s="34">
        <v>1</v>
      </c>
      <c r="G100" s="118">
        <v>8</v>
      </c>
    </row>
    <row r="101" spans="1:7">
      <c r="A101" s="28" t="s">
        <v>182</v>
      </c>
      <c r="B101" s="34">
        <v>26</v>
      </c>
      <c r="C101" s="34">
        <v>6</v>
      </c>
      <c r="D101" s="34">
        <v>4</v>
      </c>
      <c r="E101" s="29">
        <v>14</v>
      </c>
      <c r="F101" s="34">
        <v>3</v>
      </c>
      <c r="G101" s="118">
        <v>4</v>
      </c>
    </row>
    <row r="102" spans="1:7">
      <c r="A102" s="28" t="s">
        <v>183</v>
      </c>
      <c r="B102" s="34">
        <v>26</v>
      </c>
      <c r="C102" s="34">
        <v>2</v>
      </c>
      <c r="D102" s="34">
        <v>2</v>
      </c>
      <c r="E102" s="29">
        <v>9</v>
      </c>
      <c r="F102" s="34">
        <v>3</v>
      </c>
      <c r="G102" s="118">
        <v>3</v>
      </c>
    </row>
    <row r="103" spans="1:7">
      <c r="A103"/>
      <c r="B103" s="31"/>
      <c r="E103" s="31"/>
      <c r="G103" s="123"/>
    </row>
    <row r="104" spans="1:7" s="69" customFormat="1" ht="37.5" customHeight="1">
      <c r="A104" s="108" t="s">
        <v>293</v>
      </c>
      <c r="B104" s="63" t="s">
        <v>188</v>
      </c>
      <c r="C104" s="63" t="s">
        <v>189</v>
      </c>
      <c r="D104" s="64"/>
      <c r="E104" s="63" t="s">
        <v>188</v>
      </c>
      <c r="F104" s="63" t="s">
        <v>189</v>
      </c>
      <c r="G104" s="59"/>
    </row>
    <row r="105" spans="1:7">
      <c r="A105" s="34" t="s">
        <v>294</v>
      </c>
      <c r="B105" s="34">
        <v>91</v>
      </c>
      <c r="C105" s="34">
        <v>46</v>
      </c>
      <c r="D105" s="34"/>
      <c r="E105" s="48">
        <v>89</v>
      </c>
      <c r="F105" s="34">
        <v>56</v>
      </c>
      <c r="G105" s="118"/>
    </row>
    <row r="106" spans="1:7">
      <c r="A106" s="34" t="s">
        <v>190</v>
      </c>
      <c r="B106" s="34">
        <v>76</v>
      </c>
      <c r="C106" s="34">
        <v>38</v>
      </c>
      <c r="D106" s="34"/>
      <c r="E106" s="29">
        <v>70</v>
      </c>
      <c r="F106" s="34">
        <v>40</v>
      </c>
      <c r="G106" s="118"/>
    </row>
    <row r="107" spans="1:7">
      <c r="A107" s="34" t="s">
        <v>191</v>
      </c>
      <c r="B107" s="34">
        <v>28</v>
      </c>
      <c r="C107" s="34">
        <v>8</v>
      </c>
      <c r="D107" s="34"/>
      <c r="E107" s="29">
        <v>25</v>
      </c>
      <c r="F107" s="34">
        <v>6</v>
      </c>
      <c r="G107" s="118"/>
    </row>
    <row r="108" spans="1:7">
      <c r="A108" s="34" t="s">
        <v>192</v>
      </c>
      <c r="B108" s="34">
        <v>75</v>
      </c>
      <c r="C108" s="34">
        <v>28</v>
      </c>
      <c r="D108" s="34"/>
      <c r="E108" s="29">
        <v>62</v>
      </c>
      <c r="F108" s="34">
        <v>29</v>
      </c>
      <c r="G108" s="118"/>
    </row>
    <row r="109" spans="1:7">
      <c r="A109" s="34" t="s">
        <v>193</v>
      </c>
      <c r="B109" s="34">
        <v>61</v>
      </c>
      <c r="C109" s="34">
        <v>20</v>
      </c>
      <c r="D109" s="34"/>
      <c r="E109" s="29">
        <v>54</v>
      </c>
      <c r="F109" s="34">
        <v>27</v>
      </c>
      <c r="G109" s="118"/>
    </row>
    <row r="110" spans="1:7">
      <c r="A110" s="34" t="s">
        <v>194</v>
      </c>
      <c r="B110" s="34">
        <v>12</v>
      </c>
      <c r="C110" s="34">
        <v>6</v>
      </c>
      <c r="D110" s="34"/>
      <c r="E110" s="29">
        <v>15</v>
      </c>
      <c r="F110" s="34">
        <v>7</v>
      </c>
      <c r="G110" s="118"/>
    </row>
    <row r="111" spans="1:7">
      <c r="A111" s="34" t="s">
        <v>195</v>
      </c>
      <c r="B111" s="34">
        <v>44</v>
      </c>
      <c r="C111" s="34">
        <v>15</v>
      </c>
      <c r="D111" s="34"/>
      <c r="E111" s="29">
        <v>35</v>
      </c>
      <c r="F111" s="34">
        <v>17</v>
      </c>
      <c r="G111" s="118"/>
    </row>
    <row r="112" spans="1:7">
      <c r="A112" s="34" t="s">
        <v>196</v>
      </c>
      <c r="B112" s="34">
        <v>35</v>
      </c>
      <c r="C112" s="34">
        <v>11</v>
      </c>
      <c r="D112" s="34"/>
      <c r="E112" s="29">
        <v>34</v>
      </c>
      <c r="F112" s="34">
        <v>14</v>
      </c>
      <c r="G112" s="118"/>
    </row>
    <row r="113" spans="1:7">
      <c r="A113" s="34" t="s">
        <v>197</v>
      </c>
      <c r="B113" s="34">
        <v>79</v>
      </c>
      <c r="C113" s="34">
        <v>32</v>
      </c>
      <c r="D113" s="34"/>
      <c r="E113" s="29">
        <v>67</v>
      </c>
      <c r="F113" s="34">
        <v>38</v>
      </c>
      <c r="G113" s="118"/>
    </row>
    <row r="114" spans="1:7">
      <c r="A114" s="62" t="s">
        <v>198</v>
      </c>
      <c r="B114" s="62">
        <v>33</v>
      </c>
      <c r="C114" s="62">
        <v>10</v>
      </c>
      <c r="D114" s="62"/>
      <c r="E114" s="61">
        <v>31</v>
      </c>
      <c r="F114" s="62">
        <v>16</v>
      </c>
      <c r="G114" s="6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showGridLines="0" workbookViewId="0">
      <pane xSplit="1" ySplit="5" topLeftCell="B6" activePane="bottomRight" state="frozen"/>
      <selection pane="topRight" activeCell="B1" sqref="B1"/>
      <selection pane="bottomLeft" activeCell="A6" sqref="A6"/>
      <selection pane="bottomRight" activeCell="E16" sqref="E16"/>
    </sheetView>
  </sheetViews>
  <sheetFormatPr defaultRowHeight="15"/>
  <cols>
    <col min="1" max="1" width="58.28515625" customWidth="1"/>
    <col min="2" max="2" width="17.42578125" style="31" customWidth="1"/>
    <col min="3" max="3" width="12" style="37" customWidth="1"/>
    <col min="4" max="4" width="17.28515625" customWidth="1"/>
    <col min="5" max="5" width="9.5703125" customWidth="1"/>
    <col min="6" max="6" width="16" customWidth="1"/>
    <col min="7" max="7" width="8.42578125" customWidth="1"/>
    <col min="8" max="8" width="15.28515625" customWidth="1"/>
    <col min="9" max="9" width="8" customWidth="1"/>
    <col min="10" max="10" width="14.85546875" customWidth="1"/>
    <col min="11" max="11" width="7" customWidth="1"/>
    <col min="12" max="16384" width="9.140625" style="109"/>
  </cols>
  <sheetData>
    <row r="1" spans="1:12" s="25" customFormat="1" ht="15.75">
      <c r="A1" s="22" t="s">
        <v>0</v>
      </c>
      <c r="B1" s="32"/>
      <c r="C1" s="33"/>
      <c r="F1" s="24"/>
      <c r="G1" s="24"/>
      <c r="H1" s="24"/>
      <c r="I1" s="24"/>
      <c r="J1" s="24"/>
      <c r="K1" s="24"/>
    </row>
    <row r="2" spans="1:12" s="25" customFormat="1" ht="15.75">
      <c r="A2" s="27" t="s">
        <v>149</v>
      </c>
      <c r="B2" s="32"/>
      <c r="C2" s="33"/>
      <c r="F2" s="24"/>
      <c r="G2" s="24"/>
      <c r="H2" s="24"/>
      <c r="I2" s="24"/>
      <c r="J2" s="24"/>
      <c r="K2" s="24"/>
    </row>
    <row r="3" spans="1:12" s="25" customFormat="1" ht="15.75">
      <c r="A3" s="27" t="s">
        <v>63</v>
      </c>
      <c r="B3" s="32"/>
      <c r="C3" s="33"/>
      <c r="F3" s="24"/>
      <c r="G3" s="24"/>
      <c r="H3" s="24"/>
      <c r="I3" s="24"/>
      <c r="J3" s="24"/>
      <c r="K3" s="24"/>
    </row>
    <row r="4" spans="1:12" s="25" customFormat="1" ht="15.75">
      <c r="A4" s="27" t="s">
        <v>258</v>
      </c>
      <c r="B4" s="33"/>
      <c r="C4" s="33"/>
      <c r="F4" s="24"/>
      <c r="G4" s="24"/>
      <c r="H4" s="24"/>
      <c r="I4" s="24"/>
      <c r="J4" s="24"/>
      <c r="K4" s="24"/>
    </row>
    <row r="5" spans="1:12" s="7" customFormat="1">
      <c r="B5" s="38" t="s">
        <v>10</v>
      </c>
      <c r="H5" s="8"/>
      <c r="J5" s="8"/>
    </row>
    <row r="6" spans="1:12" s="145" customFormat="1">
      <c r="A6" s="52" t="s">
        <v>259</v>
      </c>
      <c r="B6" s="54" t="s">
        <v>156</v>
      </c>
      <c r="C6" s="131" t="s">
        <v>159</v>
      </c>
      <c r="D6" s="125" t="s">
        <v>129</v>
      </c>
      <c r="E6" s="131" t="s">
        <v>159</v>
      </c>
      <c r="F6" s="125" t="s">
        <v>130</v>
      </c>
      <c r="G6" s="131" t="s">
        <v>159</v>
      </c>
      <c r="H6" s="125" t="s">
        <v>157</v>
      </c>
      <c r="I6" s="131" t="s">
        <v>159</v>
      </c>
      <c r="J6" s="125" t="s">
        <v>158</v>
      </c>
      <c r="K6" s="131" t="s">
        <v>159</v>
      </c>
      <c r="L6" s="144"/>
    </row>
    <row r="7" spans="1:12">
      <c r="A7" s="28" t="s">
        <v>150</v>
      </c>
      <c r="B7" s="3">
        <v>467606</v>
      </c>
      <c r="C7" s="103">
        <v>43</v>
      </c>
      <c r="D7" s="98" t="s">
        <v>260</v>
      </c>
      <c r="E7" s="132" t="s">
        <v>260</v>
      </c>
      <c r="F7" s="3">
        <v>37589</v>
      </c>
      <c r="G7" s="103">
        <v>16</v>
      </c>
      <c r="H7" s="3">
        <v>3349</v>
      </c>
      <c r="I7" s="103">
        <v>5</v>
      </c>
      <c r="J7" s="14">
        <v>508544</v>
      </c>
      <c r="K7" s="134">
        <v>64</v>
      </c>
    </row>
    <row r="8" spans="1:12">
      <c r="A8" s="28" t="s">
        <v>151</v>
      </c>
      <c r="B8" s="3">
        <v>338672</v>
      </c>
      <c r="C8" s="103">
        <v>40</v>
      </c>
      <c r="D8" s="98" t="s">
        <v>260</v>
      </c>
      <c r="E8" s="132" t="s">
        <v>260</v>
      </c>
      <c r="F8" s="3">
        <v>16017</v>
      </c>
      <c r="G8" s="103">
        <v>12</v>
      </c>
      <c r="H8" s="3">
        <v>1006</v>
      </c>
      <c r="I8" s="103">
        <v>3</v>
      </c>
      <c r="J8" s="14">
        <v>355695</v>
      </c>
      <c r="K8" s="134">
        <v>55</v>
      </c>
    </row>
    <row r="9" spans="1:12">
      <c r="A9" s="28" t="s">
        <v>152</v>
      </c>
      <c r="B9" s="3">
        <v>50942</v>
      </c>
      <c r="C9" s="103">
        <v>38</v>
      </c>
      <c r="D9" s="98" t="s">
        <v>260</v>
      </c>
      <c r="E9" s="132" t="s">
        <v>260</v>
      </c>
      <c r="F9" s="3">
        <v>11348</v>
      </c>
      <c r="G9" s="103">
        <v>12</v>
      </c>
      <c r="H9" s="3">
        <v>257</v>
      </c>
      <c r="I9" s="103">
        <v>5</v>
      </c>
      <c r="J9" s="14">
        <v>62547</v>
      </c>
      <c r="K9" s="134">
        <v>55</v>
      </c>
    </row>
    <row r="10" spans="1:12">
      <c r="A10" s="28" t="s">
        <v>153</v>
      </c>
      <c r="B10" s="3">
        <v>62033</v>
      </c>
      <c r="C10" s="103">
        <v>27</v>
      </c>
      <c r="D10" s="98" t="s">
        <v>260</v>
      </c>
      <c r="E10" s="132" t="s">
        <v>260</v>
      </c>
      <c r="F10" s="3">
        <v>880</v>
      </c>
      <c r="G10" s="103">
        <v>6</v>
      </c>
      <c r="H10" s="3">
        <v>6</v>
      </c>
      <c r="I10" s="103">
        <v>1</v>
      </c>
      <c r="J10" s="14">
        <v>62919</v>
      </c>
      <c r="K10" s="134">
        <v>34</v>
      </c>
    </row>
    <row r="11" spans="1:12">
      <c r="A11" s="55" t="s">
        <v>154</v>
      </c>
      <c r="B11" s="3">
        <v>2231</v>
      </c>
      <c r="C11" s="103">
        <v>11</v>
      </c>
      <c r="D11" s="98" t="s">
        <v>260</v>
      </c>
      <c r="E11" s="132" t="s">
        <v>260</v>
      </c>
      <c r="F11" s="3">
        <v>94</v>
      </c>
      <c r="G11" s="103">
        <v>2</v>
      </c>
      <c r="H11" s="98" t="s">
        <v>260</v>
      </c>
      <c r="I11" s="132" t="s">
        <v>260</v>
      </c>
      <c r="J11" s="14">
        <v>2325</v>
      </c>
      <c r="K11" s="134">
        <v>13</v>
      </c>
    </row>
    <row r="12" spans="1:12">
      <c r="A12" s="42" t="s">
        <v>155</v>
      </c>
      <c r="B12" s="20">
        <v>7437230</v>
      </c>
      <c r="C12" s="102">
        <v>41</v>
      </c>
      <c r="D12" s="126" t="s">
        <v>260</v>
      </c>
      <c r="E12" s="133" t="s">
        <v>260</v>
      </c>
      <c r="F12" s="20">
        <v>301278</v>
      </c>
      <c r="G12" s="102">
        <v>12</v>
      </c>
      <c r="H12" s="20">
        <v>3063</v>
      </c>
      <c r="I12" s="102">
        <v>3</v>
      </c>
      <c r="J12" s="4">
        <v>7741571</v>
      </c>
      <c r="K12" s="135">
        <v>56</v>
      </c>
    </row>
    <row r="13" spans="1:12" s="146" customFormat="1">
      <c r="A13" s="127" t="s">
        <v>261</v>
      </c>
      <c r="B13" s="128">
        <v>18.560362361338143</v>
      </c>
      <c r="C13" s="130"/>
      <c r="D13" s="126" t="s">
        <v>260</v>
      </c>
      <c r="E13" s="126" t="s">
        <v>260</v>
      </c>
      <c r="F13" s="128">
        <v>11.009610816736707</v>
      </c>
      <c r="G13" s="130"/>
      <c r="H13" s="128">
        <v>2.4251781472684084</v>
      </c>
      <c r="I13" s="130"/>
      <c r="J13" s="129">
        <v>18.509788591294036</v>
      </c>
      <c r="K13" s="136"/>
    </row>
    <row r="14" spans="1:12">
      <c r="A14" s="28"/>
      <c r="B14" s="29"/>
      <c r="C14" s="34"/>
      <c r="D14" s="28"/>
      <c r="E14" s="28"/>
      <c r="F14" s="28"/>
      <c r="G14" s="28"/>
      <c r="H14" s="28"/>
      <c r="I14" s="28"/>
      <c r="J14" s="28"/>
      <c r="K14" s="28"/>
    </row>
    <row r="15" spans="1:12">
      <c r="A15" s="28"/>
      <c r="B15" s="29"/>
      <c r="C15" s="34"/>
      <c r="D15" s="28"/>
      <c r="E15" s="28"/>
      <c r="F15" s="28"/>
      <c r="G15" s="28"/>
      <c r="H15" s="28"/>
      <c r="I15" s="28"/>
      <c r="J15" s="28"/>
      <c r="K15" s="28"/>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94"/>
  <sheetViews>
    <sheetView zoomScaleNormal="100" workbookViewId="0">
      <pane xSplit="1" ySplit="5" topLeftCell="B6" activePane="bottomRight" state="frozen"/>
      <selection pane="topRight" activeCell="B1" sqref="B1"/>
      <selection pane="bottomLeft" activeCell="A6" sqref="A6"/>
      <selection pane="bottomRight" activeCell="B17" sqref="B17"/>
    </sheetView>
  </sheetViews>
  <sheetFormatPr defaultRowHeight="15"/>
  <cols>
    <col min="1" max="1" width="73.42578125" style="70" customWidth="1"/>
    <col min="2" max="2" width="20.7109375" style="66" customWidth="1"/>
    <col min="3" max="6" width="17.28515625" style="66" customWidth="1"/>
    <col min="7" max="7" width="17.28515625" style="151" customWidth="1"/>
    <col min="8" max="13" width="17.28515625" style="66" customWidth="1"/>
    <col min="14" max="40" width="13.42578125" style="66" customWidth="1"/>
    <col min="41" max="16384" width="9.140625" style="70"/>
  </cols>
  <sheetData>
    <row r="1" spans="1:43" s="74" customFormat="1" ht="15.75">
      <c r="A1" s="22" t="s">
        <v>0</v>
      </c>
      <c r="B1" s="32"/>
      <c r="C1" s="33"/>
      <c r="D1" s="33"/>
      <c r="E1" s="33"/>
      <c r="F1" s="33"/>
      <c r="G1" s="111"/>
      <c r="H1" s="147"/>
      <c r="I1" s="147"/>
      <c r="J1" s="147"/>
      <c r="K1" s="147"/>
      <c r="L1" s="147"/>
      <c r="M1" s="147"/>
      <c r="N1" s="147"/>
      <c r="O1" s="147"/>
      <c r="P1" s="147"/>
      <c r="Q1" s="147"/>
      <c r="R1" s="147"/>
      <c r="S1" s="147"/>
      <c r="T1" s="147"/>
      <c r="U1" s="147"/>
      <c r="V1" s="147"/>
      <c r="W1" s="147"/>
      <c r="X1" s="147"/>
      <c r="Y1" s="147"/>
      <c r="Z1" s="147"/>
      <c r="AA1" s="147"/>
      <c r="AB1" s="147"/>
      <c r="AC1" s="147"/>
      <c r="AD1" s="147"/>
      <c r="AE1" s="147"/>
      <c r="AF1" s="147"/>
      <c r="AG1" s="147"/>
      <c r="AH1" s="147"/>
      <c r="AI1" s="147"/>
      <c r="AJ1" s="147"/>
      <c r="AK1" s="147"/>
      <c r="AL1" s="147"/>
      <c r="AM1" s="147"/>
      <c r="AN1" s="147"/>
      <c r="AO1" s="148"/>
      <c r="AP1" s="148"/>
      <c r="AQ1" s="148"/>
    </row>
    <row r="2" spans="1:43" s="74" customFormat="1" ht="15.75">
      <c r="A2" s="27" t="s">
        <v>199</v>
      </c>
      <c r="B2" s="32"/>
      <c r="C2" s="33"/>
      <c r="D2" s="33"/>
      <c r="E2" s="33"/>
      <c r="F2" s="33"/>
      <c r="G2" s="111"/>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147"/>
      <c r="AL2" s="147"/>
      <c r="AM2" s="147"/>
      <c r="AN2" s="147"/>
      <c r="AO2" s="148"/>
      <c r="AP2" s="148"/>
      <c r="AQ2" s="148"/>
    </row>
    <row r="3" spans="1:43" s="74" customFormat="1" ht="15.75">
      <c r="A3" s="27" t="s">
        <v>209</v>
      </c>
      <c r="B3" s="32"/>
      <c r="C3" s="33"/>
      <c r="D3" s="33"/>
      <c r="E3" s="33"/>
      <c r="F3" s="33"/>
      <c r="G3" s="111"/>
      <c r="H3" s="147"/>
      <c r="I3" s="147"/>
      <c r="J3" s="147"/>
      <c r="K3" s="147"/>
      <c r="L3" s="147"/>
      <c r="M3" s="147"/>
      <c r="N3" s="147"/>
      <c r="O3" s="147"/>
      <c r="P3" s="147"/>
      <c r="Q3" s="147"/>
      <c r="R3" s="147"/>
      <c r="S3" s="147"/>
      <c r="T3" s="147"/>
      <c r="U3" s="147"/>
      <c r="V3" s="147"/>
      <c r="W3" s="147"/>
      <c r="X3" s="147"/>
      <c r="Y3" s="147"/>
      <c r="Z3" s="147"/>
      <c r="AA3" s="147"/>
      <c r="AB3" s="147"/>
      <c r="AC3" s="147"/>
      <c r="AD3" s="147"/>
      <c r="AE3" s="147"/>
      <c r="AF3" s="147"/>
      <c r="AG3" s="147"/>
      <c r="AH3" s="147"/>
      <c r="AI3" s="147"/>
      <c r="AJ3" s="147"/>
      <c r="AK3" s="147"/>
      <c r="AL3" s="147"/>
      <c r="AM3" s="147"/>
      <c r="AN3" s="147"/>
      <c r="AO3" s="148"/>
      <c r="AP3" s="148"/>
      <c r="AQ3" s="148"/>
    </row>
    <row r="4" spans="1:43" s="74" customFormat="1" ht="15.75">
      <c r="A4" s="27" t="s">
        <v>302</v>
      </c>
      <c r="B4" s="32"/>
      <c r="C4" s="33"/>
      <c r="D4" s="33"/>
      <c r="E4" s="33"/>
      <c r="F4" s="33"/>
      <c r="G4" s="111"/>
      <c r="H4" s="147"/>
      <c r="I4" s="147"/>
      <c r="J4" s="147"/>
      <c r="K4" s="147"/>
      <c r="L4" s="147"/>
      <c r="M4" s="147"/>
      <c r="N4" s="147"/>
      <c r="O4" s="147"/>
      <c r="P4" s="147"/>
      <c r="Q4" s="147"/>
      <c r="R4" s="147"/>
      <c r="S4" s="147"/>
      <c r="T4" s="147"/>
      <c r="U4" s="147"/>
      <c r="V4" s="147"/>
      <c r="W4" s="147"/>
      <c r="X4" s="147"/>
      <c r="Y4" s="147"/>
      <c r="Z4" s="147"/>
      <c r="AA4" s="147"/>
      <c r="AB4" s="147"/>
      <c r="AC4" s="147"/>
      <c r="AD4" s="147"/>
      <c r="AE4" s="147"/>
      <c r="AF4" s="147"/>
      <c r="AG4" s="147"/>
      <c r="AH4" s="147"/>
      <c r="AI4" s="147"/>
      <c r="AJ4" s="147"/>
      <c r="AK4" s="147"/>
      <c r="AL4" s="147"/>
      <c r="AM4" s="147"/>
      <c r="AN4" s="147"/>
      <c r="AO4" s="148"/>
      <c r="AP4" s="148"/>
      <c r="AQ4" s="148"/>
    </row>
    <row r="5" spans="1:43" s="75" customFormat="1">
      <c r="A5" s="7"/>
      <c r="B5" s="41" t="s">
        <v>222</v>
      </c>
      <c r="C5" s="7"/>
      <c r="D5" s="7"/>
      <c r="E5" s="39" t="s">
        <v>223</v>
      </c>
      <c r="F5" s="7"/>
      <c r="G5" s="112"/>
      <c r="H5" s="149"/>
      <c r="K5" s="149"/>
    </row>
    <row r="6" spans="1:43" s="75" customFormat="1" ht="18" customHeight="1">
      <c r="A6" s="45" t="s">
        <v>262</v>
      </c>
      <c r="B6" s="44" t="s">
        <v>187</v>
      </c>
      <c r="C6" s="40"/>
      <c r="D6" s="40"/>
      <c r="E6" s="44" t="s">
        <v>187</v>
      </c>
      <c r="F6" s="40"/>
      <c r="G6" s="113"/>
      <c r="H6" s="140"/>
      <c r="I6" s="140"/>
      <c r="J6" s="140"/>
      <c r="K6" s="140"/>
      <c r="L6" s="140"/>
      <c r="M6" s="140"/>
    </row>
    <row r="7" spans="1:43" s="36" customFormat="1" ht="14.25">
      <c r="A7" s="28" t="s">
        <v>48</v>
      </c>
      <c r="B7" s="3">
        <v>3</v>
      </c>
      <c r="C7" s="12"/>
      <c r="D7" s="35"/>
      <c r="E7" s="48">
        <v>6</v>
      </c>
      <c r="F7" s="12"/>
      <c r="G7" s="114"/>
      <c r="H7" s="35"/>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s="36" customFormat="1" ht="14.25">
      <c r="A8" s="28" t="s">
        <v>50</v>
      </c>
      <c r="B8" s="3">
        <v>3</v>
      </c>
      <c r="C8" s="12"/>
      <c r="D8" s="35"/>
      <c r="E8" s="29">
        <v>4</v>
      </c>
      <c r="F8" s="12"/>
      <c r="G8" s="114"/>
      <c r="H8" s="35"/>
      <c r="I8" s="35"/>
      <c r="J8" s="35"/>
      <c r="K8" s="35"/>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row>
    <row r="9" spans="1:43" s="36" customFormat="1" ht="14.25">
      <c r="A9" s="28" t="s">
        <v>51</v>
      </c>
      <c r="B9" s="3">
        <v>2</v>
      </c>
      <c r="C9" s="12"/>
      <c r="D9" s="35"/>
      <c r="E9" s="29">
        <v>4</v>
      </c>
      <c r="F9" s="12"/>
      <c r="G9" s="114"/>
      <c r="H9" s="35"/>
      <c r="I9" s="35"/>
      <c r="J9" s="35"/>
      <c r="K9" s="35"/>
      <c r="L9" s="35"/>
      <c r="M9" s="35"/>
      <c r="N9" s="35"/>
      <c r="O9" s="35"/>
      <c r="P9" s="35"/>
      <c r="Q9" s="35"/>
      <c r="R9" s="35"/>
      <c r="S9" s="35"/>
      <c r="T9" s="35"/>
      <c r="U9" s="35"/>
      <c r="V9" s="35"/>
      <c r="W9" s="35"/>
      <c r="X9" s="35"/>
      <c r="Y9" s="35"/>
      <c r="Z9" s="35"/>
      <c r="AA9" s="35"/>
      <c r="AB9" s="35"/>
      <c r="AC9" s="35"/>
      <c r="AD9" s="35"/>
      <c r="AE9" s="35"/>
      <c r="AF9" s="35"/>
      <c r="AG9" s="35"/>
      <c r="AH9" s="35"/>
      <c r="AI9" s="35"/>
      <c r="AJ9" s="35"/>
      <c r="AK9" s="35"/>
      <c r="AL9" s="35"/>
      <c r="AM9" s="35"/>
    </row>
    <row r="10" spans="1:43" s="36" customFormat="1" ht="14.25">
      <c r="A10" s="28" t="s">
        <v>200</v>
      </c>
      <c r="B10" s="3">
        <v>1</v>
      </c>
      <c r="C10" s="12"/>
      <c r="D10" s="35"/>
      <c r="E10" s="29">
        <v>3</v>
      </c>
      <c r="F10" s="12"/>
      <c r="G10" s="114"/>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row>
    <row r="11" spans="1:43" s="36" customFormat="1" ht="14.25">
      <c r="A11" s="28" t="s">
        <v>53</v>
      </c>
      <c r="B11" s="3">
        <v>3</v>
      </c>
      <c r="C11" s="12"/>
      <c r="D11" s="35"/>
      <c r="E11" s="29">
        <v>5</v>
      </c>
      <c r="F11" s="12"/>
      <c r="G11" s="114"/>
      <c r="H11" s="35"/>
      <c r="I11" s="35"/>
      <c r="J11" s="35"/>
      <c r="K11" s="35"/>
      <c r="L11" s="35"/>
      <c r="M11" s="35"/>
      <c r="N11" s="35"/>
      <c r="O11" s="35"/>
      <c r="P11" s="35"/>
      <c r="Q11" s="35"/>
      <c r="R11" s="35"/>
      <c r="S11" s="35"/>
      <c r="T11" s="35"/>
      <c r="U11" s="35"/>
      <c r="V11" s="35"/>
      <c r="W11" s="35"/>
      <c r="X11" s="35"/>
      <c r="Y11" s="35"/>
      <c r="Z11" s="35"/>
      <c r="AA11" s="35"/>
      <c r="AB11" s="35"/>
      <c r="AC11" s="35"/>
      <c r="AD11" s="35"/>
      <c r="AE11" s="35"/>
      <c r="AF11" s="35"/>
      <c r="AG11" s="35"/>
      <c r="AH11" s="35"/>
      <c r="AI11" s="35"/>
      <c r="AJ11" s="35"/>
      <c r="AK11" s="35"/>
      <c r="AL11" s="35"/>
      <c r="AM11" s="35"/>
    </row>
    <row r="12" spans="1:43" s="36" customFormat="1" ht="14.25">
      <c r="A12" s="28" t="s">
        <v>201</v>
      </c>
      <c r="B12" s="3">
        <v>1</v>
      </c>
      <c r="C12" s="12"/>
      <c r="D12" s="35"/>
      <c r="E12" s="29">
        <v>2</v>
      </c>
      <c r="F12" s="12"/>
      <c r="G12" s="114"/>
      <c r="H12" s="35"/>
      <c r="I12" s="35"/>
      <c r="J12" s="35"/>
      <c r="K12" s="35"/>
      <c r="L12" s="35"/>
      <c r="M12" s="35"/>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row>
    <row r="13" spans="1:43" s="36" customFormat="1" ht="14.25">
      <c r="A13" s="28" t="s">
        <v>202</v>
      </c>
      <c r="B13" s="3">
        <v>1</v>
      </c>
      <c r="C13" s="12"/>
      <c r="D13" s="35"/>
      <c r="E13" s="29">
        <v>3</v>
      </c>
      <c r="F13" s="12"/>
      <c r="G13" s="114"/>
      <c r="H13" s="35"/>
      <c r="I13" s="35"/>
      <c r="J13" s="35"/>
      <c r="K13" s="35"/>
      <c r="L13" s="35"/>
      <c r="M13" s="35"/>
      <c r="N13" s="35"/>
      <c r="O13" s="35"/>
      <c r="P13" s="35"/>
      <c r="Q13" s="35"/>
      <c r="R13" s="35"/>
      <c r="S13" s="35"/>
      <c r="T13" s="35"/>
      <c r="U13" s="35"/>
      <c r="V13" s="35"/>
      <c r="W13" s="35"/>
      <c r="X13" s="35"/>
      <c r="Y13" s="35"/>
      <c r="Z13" s="35"/>
      <c r="AA13" s="35"/>
      <c r="AB13" s="35"/>
      <c r="AC13" s="35"/>
      <c r="AD13" s="35"/>
      <c r="AE13" s="35"/>
      <c r="AF13" s="35"/>
      <c r="AG13" s="35"/>
      <c r="AH13" s="35"/>
      <c r="AI13" s="35"/>
      <c r="AJ13" s="35"/>
      <c r="AK13" s="35"/>
      <c r="AL13" s="35"/>
      <c r="AM13" s="35"/>
    </row>
    <row r="14" spans="1:43" s="36" customFormat="1" ht="14.25">
      <c r="A14" s="28" t="s">
        <v>203</v>
      </c>
      <c r="B14" s="3">
        <v>2</v>
      </c>
      <c r="C14" s="12"/>
      <c r="D14" s="35"/>
      <c r="E14" s="29">
        <v>3</v>
      </c>
      <c r="F14" s="12"/>
      <c r="G14" s="114"/>
      <c r="H14" s="35"/>
      <c r="I14" s="35"/>
      <c r="J14" s="35"/>
      <c r="K14" s="35"/>
      <c r="L14" s="35"/>
      <c r="M14" s="35"/>
      <c r="N14" s="35"/>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row>
    <row r="15" spans="1:43" s="36" customFormat="1" ht="14.25">
      <c r="A15" s="28" t="s">
        <v>204</v>
      </c>
      <c r="B15" s="3">
        <v>0</v>
      </c>
      <c r="C15" s="12"/>
      <c r="D15" s="35"/>
      <c r="E15" s="29">
        <v>1</v>
      </c>
      <c r="F15" s="12"/>
      <c r="G15" s="114"/>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row>
    <row r="16" spans="1:43" s="36" customFormat="1" ht="14.25">
      <c r="A16" s="28"/>
      <c r="B16" s="3"/>
      <c r="C16" s="12"/>
      <c r="D16" s="35"/>
      <c r="E16" s="3"/>
      <c r="F16" s="12"/>
      <c r="G16" s="114"/>
      <c r="H16" s="35"/>
      <c r="I16" s="35"/>
      <c r="J16" s="35"/>
      <c r="K16" s="35"/>
      <c r="L16" s="35"/>
      <c r="M16" s="35"/>
      <c r="N16" s="35"/>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row>
    <row r="17" spans="1:39" s="75" customFormat="1" ht="42.75">
      <c r="A17" s="45" t="s">
        <v>263</v>
      </c>
      <c r="B17" s="44" t="s">
        <v>205</v>
      </c>
      <c r="C17" s="40" t="s">
        <v>206</v>
      </c>
      <c r="D17" s="40" t="s">
        <v>207</v>
      </c>
      <c r="E17" s="44" t="s">
        <v>205</v>
      </c>
      <c r="F17" s="40" t="s">
        <v>206</v>
      </c>
      <c r="G17" s="113" t="s">
        <v>207</v>
      </c>
      <c r="H17" s="140"/>
      <c r="I17" s="140"/>
      <c r="J17" s="140"/>
      <c r="K17" s="140"/>
      <c r="L17" s="140"/>
      <c r="M17" s="140"/>
    </row>
    <row r="18" spans="1:39" s="36" customFormat="1" ht="14.25">
      <c r="A18" s="28" t="s">
        <v>224</v>
      </c>
      <c r="B18" s="3">
        <v>3465</v>
      </c>
      <c r="C18" s="12">
        <v>3360</v>
      </c>
      <c r="D18" s="35">
        <v>105</v>
      </c>
      <c r="E18" s="3">
        <v>2677</v>
      </c>
      <c r="F18" s="12">
        <v>2676</v>
      </c>
      <c r="G18" s="114">
        <v>181</v>
      </c>
      <c r="H18" s="35"/>
      <c r="I18" s="35"/>
      <c r="J18" s="35"/>
      <c r="K18" s="35"/>
      <c r="L18" s="35"/>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row>
    <row r="19" spans="1:39" s="36" customFormat="1" ht="14.25">
      <c r="A19" s="28"/>
      <c r="B19" s="3"/>
      <c r="C19" s="12"/>
      <c r="D19" s="35"/>
      <c r="E19" s="3"/>
      <c r="F19" s="12"/>
      <c r="G19" s="114"/>
      <c r="H19" s="35"/>
      <c r="I19" s="35"/>
      <c r="J19" s="35"/>
      <c r="K19" s="35"/>
      <c r="L19" s="35"/>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row>
    <row r="20" spans="1:39" s="75" customFormat="1" ht="42.75">
      <c r="A20" s="45" t="s">
        <v>264</v>
      </c>
      <c r="B20" s="44" t="s">
        <v>205</v>
      </c>
      <c r="C20" s="40" t="s">
        <v>206</v>
      </c>
      <c r="D20" s="40" t="s">
        <v>207</v>
      </c>
      <c r="E20" s="44" t="s">
        <v>205</v>
      </c>
      <c r="F20" s="40" t="s">
        <v>208</v>
      </c>
      <c r="G20" s="113" t="s">
        <v>207</v>
      </c>
      <c r="H20" s="140"/>
      <c r="I20" s="140"/>
      <c r="J20" s="140"/>
      <c r="K20" s="140"/>
      <c r="L20" s="140"/>
      <c r="M20" s="140"/>
    </row>
    <row r="21" spans="1:39" s="36" customFormat="1" ht="14.25">
      <c r="A21" s="28" t="s">
        <v>225</v>
      </c>
      <c r="B21" s="3">
        <v>864</v>
      </c>
      <c r="C21" s="12">
        <v>241</v>
      </c>
      <c r="D21" s="35">
        <v>623</v>
      </c>
      <c r="E21" s="3">
        <v>860</v>
      </c>
      <c r="F21" s="12">
        <v>255</v>
      </c>
      <c r="G21" s="114">
        <v>605</v>
      </c>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row>
    <row r="22" spans="1:39" s="36" customFormat="1" ht="14.25">
      <c r="A22" s="28"/>
      <c r="B22" s="3"/>
      <c r="C22" s="12"/>
      <c r="D22" s="35"/>
      <c r="E22" s="3"/>
      <c r="F22" s="12"/>
      <c r="G22" s="114"/>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row>
    <row r="23" spans="1:39" s="69" customFormat="1" ht="30.75" customHeight="1">
      <c r="A23" s="45" t="s">
        <v>265</v>
      </c>
      <c r="B23" s="44" t="s">
        <v>220</v>
      </c>
      <c r="C23" s="40" t="s">
        <v>221</v>
      </c>
      <c r="D23" s="45"/>
      <c r="E23" s="44" t="s">
        <v>220</v>
      </c>
      <c r="F23" s="40" t="s">
        <v>221</v>
      </c>
      <c r="G23" s="59"/>
    </row>
    <row r="24" spans="1:39" s="36" customFormat="1" ht="14.25">
      <c r="A24" s="28"/>
      <c r="B24" s="3"/>
      <c r="C24" s="12"/>
      <c r="D24" s="12"/>
      <c r="E24" s="3"/>
      <c r="F24" s="12"/>
      <c r="G24" s="119"/>
      <c r="H24" s="35"/>
      <c r="I24" s="35"/>
      <c r="J24" s="35"/>
      <c r="K24" s="35"/>
      <c r="L24" s="35"/>
      <c r="M24" s="35"/>
      <c r="N24" s="35"/>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row>
    <row r="25" spans="1:39" s="36" customFormat="1" ht="14.25">
      <c r="A25" s="28" t="s">
        <v>210</v>
      </c>
      <c r="B25" s="3">
        <v>4</v>
      </c>
      <c r="C25" s="12">
        <v>13</v>
      </c>
      <c r="D25" s="12"/>
      <c r="E25" s="3">
        <v>4</v>
      </c>
      <c r="F25" s="12">
        <v>9</v>
      </c>
      <c r="G25" s="119"/>
      <c r="H25" s="35"/>
      <c r="I25" s="35"/>
      <c r="J25" s="35"/>
      <c r="K25" s="35"/>
      <c r="L25" s="35"/>
      <c r="M25" s="35"/>
      <c r="N25" s="35"/>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row>
    <row r="26" spans="1:39" s="36" customFormat="1" ht="14.25">
      <c r="A26" s="28" t="s">
        <v>211</v>
      </c>
      <c r="B26" s="3">
        <v>7</v>
      </c>
      <c r="C26" s="12">
        <v>2170</v>
      </c>
      <c r="D26" s="12"/>
      <c r="E26" s="3">
        <v>7</v>
      </c>
      <c r="F26" s="12">
        <v>484</v>
      </c>
      <c r="G26" s="119"/>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row>
    <row r="27" spans="1:39" s="36" customFormat="1" ht="14.25">
      <c r="A27" s="28" t="s">
        <v>212</v>
      </c>
      <c r="B27" s="3">
        <v>7</v>
      </c>
      <c r="C27" s="12">
        <v>603</v>
      </c>
      <c r="D27" s="12"/>
      <c r="E27" s="3">
        <v>6</v>
      </c>
      <c r="F27" s="12">
        <v>465</v>
      </c>
      <c r="G27" s="119"/>
      <c r="H27" s="35"/>
      <c r="I27" s="35"/>
      <c r="J27" s="35"/>
      <c r="K27" s="35"/>
      <c r="L27" s="35"/>
      <c r="M27" s="35"/>
      <c r="N27" s="35"/>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row>
    <row r="28" spans="1:39" s="36" customFormat="1" ht="14.25">
      <c r="A28" s="28" t="s">
        <v>213</v>
      </c>
      <c r="B28" s="3">
        <v>3</v>
      </c>
      <c r="C28" s="12">
        <v>51</v>
      </c>
      <c r="D28" s="12"/>
      <c r="E28" s="3">
        <v>4</v>
      </c>
      <c r="F28" s="12">
        <v>56</v>
      </c>
      <c r="G28" s="119"/>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row>
    <row r="29" spans="1:39" s="36" customFormat="1" ht="14.25">
      <c r="A29" s="28" t="s">
        <v>214</v>
      </c>
      <c r="B29" s="3">
        <v>4</v>
      </c>
      <c r="C29" s="12">
        <v>204</v>
      </c>
      <c r="D29" s="12"/>
      <c r="E29" s="3">
        <v>6</v>
      </c>
      <c r="F29" s="12">
        <v>121</v>
      </c>
      <c r="G29" s="119"/>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row>
    <row r="30" spans="1:39" s="36" customFormat="1" ht="14.25">
      <c r="A30" s="28" t="s">
        <v>215</v>
      </c>
      <c r="B30" s="3">
        <v>8</v>
      </c>
      <c r="C30" s="12">
        <v>190</v>
      </c>
      <c r="D30" s="12"/>
      <c r="E30" s="3">
        <v>7</v>
      </c>
      <c r="F30" s="12">
        <v>100</v>
      </c>
      <c r="G30" s="119"/>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row>
    <row r="31" spans="1:39" s="36" customFormat="1" ht="14.25">
      <c r="A31" s="28" t="s">
        <v>216</v>
      </c>
      <c r="B31" s="3">
        <v>2</v>
      </c>
      <c r="C31" s="12">
        <v>5</v>
      </c>
      <c r="D31" s="12"/>
      <c r="E31" s="3">
        <v>3</v>
      </c>
      <c r="F31" s="12">
        <v>62</v>
      </c>
      <c r="G31" s="119"/>
      <c r="H31" s="35"/>
      <c r="I31" s="35"/>
      <c r="J31" s="35"/>
      <c r="K31" s="35"/>
      <c r="L31" s="35"/>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row>
    <row r="32" spans="1:39" s="36" customFormat="1" ht="14.25">
      <c r="A32" s="28" t="s">
        <v>217</v>
      </c>
      <c r="B32" s="3">
        <v>3</v>
      </c>
      <c r="C32" s="12">
        <v>17</v>
      </c>
      <c r="D32" s="12"/>
      <c r="E32" s="3">
        <v>2</v>
      </c>
      <c r="F32" s="12">
        <v>14</v>
      </c>
      <c r="G32" s="119"/>
      <c r="H32" s="35"/>
      <c r="I32" s="35"/>
      <c r="J32" s="35"/>
      <c r="K32" s="35"/>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row>
    <row r="33" spans="1:40" s="36" customFormat="1" ht="14.25">
      <c r="A33" s="28" t="s">
        <v>218</v>
      </c>
      <c r="B33" s="3">
        <v>2</v>
      </c>
      <c r="C33" s="12">
        <v>9</v>
      </c>
      <c r="D33" s="12"/>
      <c r="E33" s="3">
        <v>2</v>
      </c>
      <c r="F33" s="12">
        <v>6</v>
      </c>
      <c r="G33" s="119"/>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row>
    <row r="34" spans="1:40" s="36" customFormat="1" ht="14.25">
      <c r="A34" s="28" t="s">
        <v>219</v>
      </c>
      <c r="B34" s="29">
        <v>4</v>
      </c>
      <c r="C34" s="34">
        <v>123</v>
      </c>
      <c r="D34" s="34"/>
      <c r="E34" s="29">
        <v>4</v>
      </c>
      <c r="F34" s="34">
        <v>31</v>
      </c>
      <c r="G34" s="118"/>
    </row>
    <row r="35" spans="1:40" s="36" customFormat="1" ht="14.25">
      <c r="A35" s="28" t="s">
        <v>9</v>
      </c>
      <c r="B35" s="3">
        <v>1</v>
      </c>
      <c r="C35" s="12">
        <v>112</v>
      </c>
      <c r="D35" s="12"/>
      <c r="E35" s="3">
        <v>3</v>
      </c>
      <c r="F35" s="12">
        <v>112</v>
      </c>
      <c r="G35" s="119"/>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row>
    <row r="36" spans="1:40" s="69" customFormat="1">
      <c r="A36" s="45"/>
      <c r="B36" s="65"/>
      <c r="C36" s="58"/>
      <c r="D36" s="45"/>
      <c r="E36" s="65"/>
      <c r="F36" s="58"/>
      <c r="G36" s="53"/>
    </row>
    <row r="37" spans="1:40" s="36" customFormat="1" ht="14.25">
      <c r="A37" s="73"/>
      <c r="G37" s="116"/>
    </row>
    <row r="38" spans="1:40" s="36" customFormat="1" ht="14.25">
      <c r="G38" s="116"/>
    </row>
    <row r="39" spans="1:40" s="36" customFormat="1" ht="14.25">
      <c r="B39" s="35"/>
      <c r="C39" s="68"/>
      <c r="G39" s="116"/>
    </row>
    <row r="40" spans="1:40" s="36" customFormat="1" ht="14.25">
      <c r="B40" s="35"/>
      <c r="C40" s="68"/>
      <c r="D40" s="35"/>
      <c r="F40" s="68"/>
      <c r="G40" s="114"/>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35"/>
      <c r="AK40" s="35"/>
      <c r="AL40" s="35"/>
      <c r="AM40" s="35"/>
    </row>
    <row r="41" spans="1:40" s="36" customFormat="1" ht="14.25">
      <c r="B41" s="35"/>
      <c r="C41" s="35"/>
      <c r="D41" s="35"/>
      <c r="E41" s="35"/>
      <c r="F41" s="35"/>
      <c r="G41" s="114"/>
      <c r="H41" s="35"/>
      <c r="I41" s="35"/>
      <c r="J41" s="35"/>
      <c r="K41" s="35"/>
      <c r="L41" s="35"/>
      <c r="M41" s="35"/>
      <c r="N41" s="35"/>
      <c r="O41" s="35"/>
      <c r="P41" s="35"/>
      <c r="Q41" s="35"/>
      <c r="R41" s="35"/>
      <c r="S41" s="35"/>
      <c r="T41" s="35"/>
      <c r="U41" s="35"/>
      <c r="V41" s="35"/>
      <c r="W41" s="35"/>
      <c r="X41" s="35"/>
      <c r="Y41" s="35"/>
      <c r="Z41" s="35"/>
      <c r="AA41" s="35"/>
      <c r="AB41" s="35"/>
      <c r="AC41" s="35"/>
      <c r="AD41" s="35"/>
      <c r="AE41" s="35"/>
      <c r="AF41" s="35"/>
      <c r="AG41" s="35"/>
      <c r="AH41" s="35"/>
      <c r="AI41" s="35"/>
      <c r="AJ41" s="35"/>
      <c r="AK41" s="35"/>
      <c r="AL41" s="35"/>
      <c r="AM41" s="35"/>
    </row>
    <row r="42" spans="1:40" s="36" customFormat="1" ht="14.25">
      <c r="B42" s="35"/>
      <c r="C42" s="35"/>
      <c r="D42" s="35"/>
      <c r="E42" s="35"/>
      <c r="F42" s="35"/>
      <c r="G42" s="114"/>
      <c r="H42" s="35"/>
      <c r="I42" s="35"/>
      <c r="J42" s="35"/>
      <c r="K42" s="35"/>
      <c r="L42" s="35"/>
      <c r="M42" s="35"/>
      <c r="N42" s="35"/>
      <c r="O42" s="35"/>
      <c r="P42" s="35"/>
      <c r="Q42" s="35"/>
      <c r="R42" s="35"/>
      <c r="S42" s="35"/>
      <c r="T42" s="35"/>
      <c r="U42" s="35"/>
      <c r="V42" s="35"/>
      <c r="W42" s="35"/>
      <c r="X42" s="35"/>
      <c r="Y42" s="35"/>
      <c r="Z42" s="35"/>
      <c r="AA42" s="35"/>
      <c r="AB42" s="35"/>
      <c r="AC42" s="35"/>
      <c r="AD42" s="35"/>
      <c r="AE42" s="35"/>
      <c r="AF42" s="35"/>
      <c r="AG42" s="35"/>
      <c r="AH42" s="35"/>
      <c r="AI42" s="35"/>
      <c r="AJ42" s="35"/>
      <c r="AK42" s="35"/>
      <c r="AL42" s="35"/>
      <c r="AM42" s="35"/>
    </row>
    <row r="43" spans="1:40" s="36" customFormat="1" ht="14.25">
      <c r="B43" s="35"/>
      <c r="C43" s="35"/>
      <c r="D43" s="35"/>
      <c r="E43" s="35"/>
      <c r="F43" s="35"/>
      <c r="G43" s="114"/>
      <c r="H43" s="35"/>
      <c r="I43" s="35"/>
      <c r="J43" s="35"/>
      <c r="K43" s="35"/>
      <c r="L43" s="35"/>
      <c r="M43" s="35"/>
      <c r="N43" s="35"/>
      <c r="O43" s="35"/>
      <c r="P43" s="35"/>
      <c r="Q43" s="35"/>
      <c r="R43" s="35"/>
      <c r="S43" s="35"/>
      <c r="T43" s="35"/>
      <c r="U43" s="35"/>
      <c r="V43" s="35"/>
      <c r="W43" s="35"/>
      <c r="X43" s="35"/>
      <c r="Y43" s="35"/>
      <c r="Z43" s="35"/>
      <c r="AA43" s="35"/>
      <c r="AB43" s="35"/>
      <c r="AC43" s="35"/>
      <c r="AD43" s="35"/>
      <c r="AE43" s="35"/>
      <c r="AF43" s="35"/>
      <c r="AG43" s="35"/>
      <c r="AH43" s="35"/>
      <c r="AI43" s="35"/>
      <c r="AJ43" s="35"/>
      <c r="AK43" s="35"/>
      <c r="AL43" s="35"/>
      <c r="AM43" s="35"/>
    </row>
    <row r="44" spans="1:40" s="69" customFormat="1">
      <c r="A44" s="36"/>
      <c r="G44" s="150"/>
    </row>
    <row r="45" spans="1:40" s="36" customFormat="1" ht="14.25">
      <c r="A45" s="72"/>
      <c r="B45" s="35"/>
      <c r="C45" s="35"/>
      <c r="D45" s="35"/>
      <c r="E45" s="35"/>
      <c r="F45" s="35"/>
      <c r="G45" s="114"/>
      <c r="H45" s="35"/>
      <c r="I45" s="35"/>
      <c r="J45" s="35"/>
      <c r="K45" s="35"/>
      <c r="L45" s="35"/>
      <c r="M45" s="35"/>
      <c r="N45" s="35"/>
      <c r="O45" s="35"/>
      <c r="P45" s="35"/>
      <c r="Q45" s="35"/>
      <c r="R45" s="35"/>
      <c r="S45" s="35"/>
      <c r="T45" s="35"/>
      <c r="U45" s="35"/>
      <c r="V45" s="35"/>
      <c r="W45" s="35"/>
      <c r="X45" s="35"/>
      <c r="Y45" s="35"/>
      <c r="Z45" s="35"/>
      <c r="AA45" s="35"/>
      <c r="AB45" s="35"/>
      <c r="AC45" s="35"/>
      <c r="AD45" s="35"/>
      <c r="AE45" s="35"/>
      <c r="AF45" s="35"/>
      <c r="AG45" s="35"/>
      <c r="AH45" s="35"/>
      <c r="AI45" s="35"/>
      <c r="AJ45" s="35"/>
      <c r="AK45" s="35"/>
      <c r="AL45" s="35"/>
      <c r="AM45" s="35"/>
    </row>
    <row r="46" spans="1:40" s="36" customFormat="1" ht="14.25">
      <c r="B46" s="35"/>
      <c r="C46" s="35"/>
      <c r="D46" s="35"/>
      <c r="E46" s="35"/>
      <c r="F46" s="35"/>
      <c r="G46" s="114"/>
      <c r="H46" s="35"/>
      <c r="I46" s="35"/>
      <c r="J46" s="35"/>
      <c r="K46" s="35"/>
      <c r="L46" s="35"/>
      <c r="M46" s="35"/>
      <c r="N46" s="35"/>
      <c r="O46" s="35"/>
      <c r="P46" s="35"/>
      <c r="Q46" s="35"/>
      <c r="R46" s="35"/>
      <c r="S46" s="35"/>
      <c r="T46" s="35"/>
      <c r="U46" s="35"/>
      <c r="V46" s="35"/>
      <c r="W46" s="35"/>
      <c r="X46" s="35"/>
      <c r="Y46" s="35"/>
      <c r="Z46" s="35"/>
      <c r="AA46" s="35"/>
      <c r="AB46" s="35"/>
      <c r="AC46" s="35"/>
      <c r="AD46" s="35"/>
      <c r="AE46" s="35"/>
      <c r="AF46" s="35"/>
      <c r="AG46" s="35"/>
      <c r="AH46" s="35"/>
      <c r="AI46" s="35"/>
      <c r="AJ46" s="35"/>
      <c r="AK46" s="35"/>
      <c r="AL46" s="35"/>
      <c r="AM46" s="35"/>
    </row>
    <row r="47" spans="1:40" s="36" customFormat="1" ht="14.25">
      <c r="B47" s="35"/>
      <c r="C47" s="35"/>
      <c r="D47" s="35"/>
      <c r="E47" s="35"/>
      <c r="F47" s="35"/>
      <c r="G47" s="114"/>
      <c r="H47" s="35"/>
      <c r="I47" s="35"/>
      <c r="J47" s="35"/>
      <c r="K47" s="35"/>
      <c r="L47" s="35"/>
      <c r="M47" s="35"/>
      <c r="N47" s="35"/>
      <c r="O47" s="35"/>
      <c r="P47" s="35"/>
      <c r="Q47" s="35"/>
      <c r="R47" s="35"/>
      <c r="S47" s="35"/>
      <c r="T47" s="35"/>
      <c r="U47" s="35"/>
      <c r="V47" s="35"/>
      <c r="W47" s="35"/>
      <c r="X47" s="35"/>
      <c r="Y47" s="35"/>
      <c r="Z47" s="35"/>
      <c r="AA47" s="35"/>
      <c r="AB47" s="35"/>
      <c r="AC47" s="35"/>
      <c r="AD47" s="35"/>
      <c r="AE47" s="35"/>
      <c r="AF47" s="35"/>
      <c r="AG47" s="35"/>
      <c r="AH47" s="35"/>
      <c r="AI47" s="35"/>
      <c r="AJ47" s="35"/>
      <c r="AK47" s="35"/>
      <c r="AL47" s="35"/>
      <c r="AM47" s="35"/>
    </row>
    <row r="48" spans="1:40" s="35" customFormat="1" ht="14.25">
      <c r="A48" s="36"/>
      <c r="C48" s="36"/>
      <c r="D48" s="36"/>
      <c r="E48" s="36"/>
      <c r="F48" s="36"/>
      <c r="G48" s="11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row>
    <row r="49" spans="1:40" s="35" customFormat="1" ht="14.25">
      <c r="G49" s="114"/>
      <c r="AN49" s="36"/>
    </row>
    <row r="50" spans="1:40" s="35" customFormat="1" ht="14.25">
      <c r="C50" s="36"/>
      <c r="D50" s="36"/>
      <c r="F50" s="36"/>
      <c r="G50" s="11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row>
    <row r="51" spans="1:40" s="35" customFormat="1" ht="14.25">
      <c r="G51" s="114"/>
      <c r="AN51" s="36"/>
    </row>
    <row r="52" spans="1:40" s="69" customFormat="1">
      <c r="G52" s="150"/>
    </row>
    <row r="53" spans="1:40" s="36" customFormat="1" ht="14.25">
      <c r="B53" s="35"/>
      <c r="C53" s="35"/>
      <c r="D53" s="35"/>
      <c r="E53" s="35"/>
      <c r="F53" s="35"/>
      <c r="G53" s="114"/>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row>
    <row r="54" spans="1:40" s="36" customFormat="1" ht="14.25">
      <c r="B54" s="35"/>
      <c r="C54" s="35"/>
      <c r="D54" s="35"/>
      <c r="E54" s="35"/>
      <c r="F54" s="35"/>
      <c r="G54" s="114"/>
      <c r="H54" s="35"/>
      <c r="I54" s="35"/>
      <c r="J54" s="35"/>
      <c r="K54" s="35"/>
      <c r="L54" s="35"/>
      <c r="M54" s="35"/>
      <c r="N54" s="35"/>
      <c r="O54" s="35"/>
      <c r="P54" s="35"/>
      <c r="Q54" s="35"/>
      <c r="R54" s="35"/>
      <c r="S54" s="35"/>
      <c r="T54" s="35"/>
      <c r="U54" s="35"/>
      <c r="V54" s="35"/>
      <c r="W54" s="35"/>
      <c r="X54" s="35"/>
      <c r="Y54" s="35"/>
      <c r="Z54" s="35"/>
      <c r="AA54" s="35"/>
      <c r="AB54" s="35"/>
      <c r="AC54" s="35"/>
      <c r="AD54" s="35"/>
      <c r="AE54" s="35"/>
      <c r="AF54" s="35"/>
      <c r="AG54" s="35"/>
      <c r="AH54" s="35"/>
      <c r="AI54" s="35"/>
      <c r="AJ54" s="35"/>
      <c r="AK54" s="35"/>
      <c r="AL54" s="35"/>
      <c r="AM54" s="35"/>
    </row>
    <row r="55" spans="1:40" s="36" customFormat="1" ht="14.25">
      <c r="B55" s="35"/>
      <c r="C55" s="35"/>
      <c r="D55" s="35"/>
      <c r="E55" s="35"/>
      <c r="F55" s="68"/>
      <c r="G55" s="114"/>
      <c r="H55" s="35"/>
      <c r="I55" s="35"/>
      <c r="J55" s="35"/>
      <c r="K55" s="35"/>
      <c r="L55" s="35"/>
      <c r="M55" s="35"/>
      <c r="N55" s="35"/>
      <c r="O55" s="35"/>
      <c r="P55" s="35"/>
      <c r="Q55" s="35"/>
      <c r="R55" s="35"/>
      <c r="S55" s="35"/>
      <c r="T55" s="35"/>
      <c r="U55" s="35"/>
      <c r="V55" s="35"/>
      <c r="W55" s="35"/>
      <c r="X55" s="35"/>
      <c r="Y55" s="35"/>
      <c r="Z55" s="35"/>
      <c r="AA55" s="35"/>
      <c r="AB55" s="35"/>
      <c r="AC55" s="35"/>
      <c r="AD55" s="35"/>
      <c r="AE55" s="35"/>
      <c r="AF55" s="35"/>
      <c r="AG55" s="35"/>
      <c r="AH55" s="35"/>
      <c r="AI55" s="35"/>
      <c r="AJ55" s="35"/>
      <c r="AK55" s="35"/>
      <c r="AL55" s="35"/>
      <c r="AM55" s="35"/>
    </row>
    <row r="56" spans="1:40" s="35" customFormat="1" ht="14.25">
      <c r="A56" s="36"/>
      <c r="C56" s="36"/>
      <c r="D56" s="36"/>
      <c r="F56" s="36"/>
      <c r="G56" s="11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row>
    <row r="57" spans="1:40" s="35" customFormat="1" ht="14.25">
      <c r="G57" s="114"/>
    </row>
    <row r="58" spans="1:40" s="36" customFormat="1" ht="14.25">
      <c r="A58" s="35"/>
      <c r="B58" s="35"/>
      <c r="E58" s="35"/>
      <c r="G58" s="116"/>
    </row>
    <row r="59" spans="1:40" s="36" customFormat="1" ht="14.25">
      <c r="G59" s="116"/>
    </row>
    <row r="60" spans="1:40" s="69" customFormat="1">
      <c r="G60" s="150"/>
    </row>
    <row r="61" spans="1:40" s="36" customFormat="1" ht="14.25">
      <c r="B61" s="35"/>
      <c r="C61" s="35"/>
      <c r="D61" s="35"/>
      <c r="E61" s="35"/>
      <c r="F61" s="35"/>
      <c r="G61" s="114"/>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row>
    <row r="62" spans="1:40" s="36" customFormat="1" ht="14.25">
      <c r="B62" s="35"/>
      <c r="C62" s="35"/>
      <c r="D62" s="35"/>
      <c r="E62" s="35"/>
      <c r="F62" s="35"/>
      <c r="G62" s="114"/>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row>
    <row r="63" spans="1:40" s="36" customFormat="1" ht="14.25">
      <c r="B63" s="35"/>
      <c r="C63" s="35"/>
      <c r="D63" s="35"/>
      <c r="E63" s="35"/>
      <c r="F63" s="68"/>
      <c r="G63" s="114"/>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row>
    <row r="64" spans="1:40" s="35" customFormat="1" ht="14.25">
      <c r="A64" s="36"/>
      <c r="F64" s="36"/>
      <c r="G64" s="11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row>
    <row r="65" spans="1:7">
      <c r="A65" s="35"/>
      <c r="B65" s="35"/>
      <c r="E65" s="35"/>
    </row>
    <row r="66" spans="1:7">
      <c r="A66" s="35"/>
      <c r="B66" s="35"/>
      <c r="E66" s="35"/>
    </row>
    <row r="68" spans="1:7" s="69" customFormat="1">
      <c r="B68" s="71"/>
      <c r="C68" s="71"/>
      <c r="E68" s="71"/>
      <c r="F68" s="71"/>
      <c r="G68" s="150"/>
    </row>
    <row r="69" spans="1:7">
      <c r="A69" s="36"/>
      <c r="B69" s="36"/>
      <c r="C69" s="67"/>
      <c r="D69" s="36"/>
      <c r="E69" s="36"/>
      <c r="F69" s="67"/>
    </row>
    <row r="70" spans="1:7">
      <c r="A70" s="36"/>
      <c r="B70" s="36"/>
      <c r="C70" s="67"/>
      <c r="D70" s="36"/>
      <c r="E70" s="36"/>
      <c r="F70" s="67"/>
    </row>
    <row r="71" spans="1:7">
      <c r="A71" s="36"/>
      <c r="B71" s="36"/>
      <c r="C71" s="67"/>
      <c r="D71" s="36"/>
      <c r="E71" s="36"/>
      <c r="F71" s="67"/>
    </row>
    <row r="72" spans="1:7">
      <c r="A72" s="36"/>
      <c r="B72" s="36"/>
      <c r="C72" s="67"/>
      <c r="D72" s="36"/>
      <c r="E72" s="36"/>
      <c r="F72" s="67"/>
    </row>
    <row r="73" spans="1:7">
      <c r="A73" s="36"/>
      <c r="B73" s="36"/>
      <c r="C73" s="67"/>
      <c r="D73" s="36"/>
      <c r="E73" s="36"/>
      <c r="F73" s="67"/>
    </row>
    <row r="74" spans="1:7">
      <c r="A74" s="36"/>
      <c r="B74" s="36"/>
      <c r="C74" s="67"/>
      <c r="D74" s="36"/>
      <c r="E74" s="36"/>
      <c r="F74" s="67"/>
    </row>
    <row r="75" spans="1:7">
      <c r="A75" s="36"/>
      <c r="B75" s="36"/>
      <c r="C75" s="67"/>
      <c r="D75" s="36"/>
      <c r="E75" s="36"/>
      <c r="F75" s="67"/>
    </row>
    <row r="76" spans="1:7">
      <c r="A76" s="36"/>
      <c r="B76" s="36"/>
      <c r="C76" s="67"/>
      <c r="D76" s="36"/>
      <c r="E76" s="36"/>
      <c r="F76" s="67"/>
    </row>
    <row r="77" spans="1:7">
      <c r="A77" s="36"/>
      <c r="B77" s="36"/>
      <c r="C77" s="67"/>
      <c r="D77" s="36"/>
      <c r="E77" s="36"/>
      <c r="F77" s="67"/>
    </row>
    <row r="79" spans="1:7" s="69" customFormat="1">
      <c r="B79" s="72"/>
      <c r="C79" s="72"/>
      <c r="D79" s="72"/>
      <c r="E79" s="72"/>
      <c r="F79" s="72"/>
      <c r="G79" s="152"/>
    </row>
    <row r="80" spans="1:7">
      <c r="A80" s="36"/>
      <c r="B80" s="36"/>
      <c r="C80" s="36"/>
      <c r="D80" s="36"/>
      <c r="E80" s="36"/>
      <c r="F80" s="36"/>
      <c r="G80" s="116"/>
    </row>
    <row r="81" spans="1:7">
      <c r="A81" s="36"/>
      <c r="B81" s="36"/>
      <c r="C81" s="36"/>
      <c r="D81" s="36"/>
      <c r="E81" s="36"/>
      <c r="F81" s="36"/>
      <c r="G81" s="116"/>
    </row>
    <row r="82" spans="1:7">
      <c r="A82" s="36"/>
      <c r="B82" s="36"/>
      <c r="C82" s="36"/>
      <c r="D82" s="36"/>
      <c r="E82" s="36"/>
      <c r="F82" s="36"/>
      <c r="G82" s="116"/>
    </row>
    <row r="83" spans="1:7">
      <c r="A83" s="36"/>
      <c r="B83" s="36"/>
      <c r="C83" s="36"/>
      <c r="D83" s="36"/>
      <c r="E83" s="36"/>
      <c r="F83" s="36"/>
      <c r="G83" s="116"/>
    </row>
    <row r="84" spans="1:7">
      <c r="A84" s="36"/>
      <c r="B84" s="36"/>
      <c r="C84" s="36"/>
      <c r="D84" s="36"/>
      <c r="E84" s="36"/>
      <c r="F84" s="36"/>
      <c r="G84" s="116"/>
    </row>
    <row r="85" spans="1:7">
      <c r="A85" s="36"/>
      <c r="B85" s="36"/>
      <c r="C85" s="36"/>
      <c r="D85" s="36"/>
      <c r="E85" s="36"/>
      <c r="F85" s="36"/>
      <c r="G85" s="116"/>
    </row>
    <row r="86" spans="1:7">
      <c r="A86" s="36"/>
      <c r="B86" s="36"/>
      <c r="C86" s="36"/>
      <c r="D86" s="36"/>
      <c r="E86" s="36"/>
      <c r="F86" s="36"/>
      <c r="G86" s="116"/>
    </row>
    <row r="87" spans="1:7">
      <c r="A87" s="36"/>
      <c r="B87" s="36"/>
      <c r="C87" s="36"/>
      <c r="D87" s="36"/>
      <c r="E87" s="36"/>
      <c r="F87" s="36"/>
      <c r="G87" s="116"/>
    </row>
    <row r="88" spans="1:7">
      <c r="A88" s="36"/>
      <c r="B88" s="36"/>
      <c r="C88" s="36"/>
      <c r="D88" s="36"/>
      <c r="E88" s="36"/>
      <c r="F88" s="36"/>
      <c r="G88" s="116"/>
    </row>
    <row r="89" spans="1:7">
      <c r="A89" s="36"/>
      <c r="B89" s="36"/>
      <c r="C89" s="36"/>
      <c r="D89" s="36"/>
      <c r="E89" s="36"/>
      <c r="F89" s="36"/>
      <c r="G89" s="116"/>
    </row>
    <row r="90" spans="1:7">
      <c r="A90" s="36"/>
      <c r="B90" s="36"/>
      <c r="C90" s="36"/>
      <c r="D90" s="36"/>
      <c r="E90" s="36"/>
      <c r="F90" s="36"/>
      <c r="G90" s="116"/>
    </row>
    <row r="91" spans="1:7">
      <c r="A91" s="36"/>
      <c r="B91" s="36"/>
      <c r="C91" s="36"/>
      <c r="D91" s="36"/>
      <c r="E91" s="36"/>
      <c r="F91" s="36"/>
      <c r="G91" s="116"/>
    </row>
    <row r="92" spans="1:7">
      <c r="A92" s="36"/>
      <c r="B92" s="36"/>
      <c r="C92" s="36"/>
      <c r="D92" s="36"/>
      <c r="E92" s="36"/>
      <c r="F92" s="36"/>
      <c r="G92" s="116"/>
    </row>
    <row r="93" spans="1:7">
      <c r="A93" s="36"/>
      <c r="B93" s="36"/>
      <c r="C93" s="36"/>
      <c r="D93" s="36"/>
      <c r="E93" s="36"/>
      <c r="F93" s="36"/>
      <c r="G93" s="116"/>
    </row>
    <row r="94" spans="1:7">
      <c r="A94" s="36"/>
      <c r="B94" s="36"/>
      <c r="C94" s="36"/>
      <c r="D94" s="36"/>
      <c r="E94" s="36"/>
      <c r="F94" s="36"/>
      <c r="G94" s="11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Contents</vt:lpstr>
      <vt:lpstr>Notes</vt:lpstr>
      <vt:lpstr>1. Workforce_all</vt:lpstr>
      <vt:lpstr>2. Finance_all</vt:lpstr>
      <vt:lpstr>3. Activity_all</vt:lpstr>
      <vt:lpstr>4. Ticket sales</vt:lpstr>
      <vt:lpstr>5. Resource organisations</vt:lpstr>
    </vt:vector>
  </TitlesOfParts>
  <Company>IT Assist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Stevenson, Graeme</dc:creator>
  <cp:lastModifiedBy>Stevenson, Graeme</cp:lastModifiedBy>
  <dcterms:created xsi:type="dcterms:W3CDTF">2022-08-18T15:17:54Z</dcterms:created>
  <dcterms:modified xsi:type="dcterms:W3CDTF">2022-09-29T08:13:36Z</dcterms:modified>
</cp:coreProperties>
</file>